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 activeTab="5"/>
  </bookViews>
  <sheets>
    <sheet name="2.melléklet" sheetId="1" r:id="rId1"/>
    <sheet name="3.melléklet" sheetId="2" r:id="rId2"/>
    <sheet name="4.melléklet" sheetId="3" r:id="rId3"/>
    <sheet name="5.melléklet" sheetId="4" r:id="rId4"/>
    <sheet name="6.melléklet" sheetId="5" r:id="rId5"/>
    <sheet name="7.melléklet" sheetId="6" r:id="rId6"/>
  </sheets>
  <calcPr calcId="145621"/>
</workbook>
</file>

<file path=xl/calcChain.xml><?xml version="1.0" encoding="utf-8"?>
<calcChain xmlns="http://schemas.openxmlformats.org/spreadsheetml/2006/main">
  <c r="D17" i="5" l="1"/>
  <c r="E17" i="5" s="1"/>
  <c r="C17" i="5"/>
  <c r="O11" i="2"/>
  <c r="O12" i="2"/>
  <c r="O13" i="2"/>
  <c r="O14" i="2"/>
  <c r="B20" i="5" l="1"/>
  <c r="B15" i="5"/>
  <c r="B9" i="5"/>
  <c r="B19" i="5" s="1"/>
  <c r="O8" i="2"/>
  <c r="O9" i="2"/>
  <c r="O10" i="2"/>
  <c r="O7" i="2"/>
  <c r="D15" i="2"/>
  <c r="E15" i="2"/>
  <c r="F15" i="2"/>
  <c r="G15" i="2"/>
  <c r="H15" i="2"/>
  <c r="I15" i="2"/>
  <c r="J15" i="2"/>
  <c r="K15" i="2"/>
  <c r="L15" i="2"/>
  <c r="M15" i="2"/>
  <c r="N15" i="2"/>
  <c r="C15" i="2"/>
  <c r="J9" i="1"/>
  <c r="J16" i="1"/>
  <c r="J15" i="1"/>
  <c r="J13" i="1"/>
  <c r="J11" i="1"/>
  <c r="J10" i="1"/>
  <c r="B32" i="5" l="1"/>
  <c r="O15" i="2"/>
  <c r="D31" i="1"/>
  <c r="C21" i="1"/>
  <c r="C19" i="1" s="1"/>
  <c r="C31" i="1" s="1"/>
  <c r="C14" i="1"/>
  <c r="J14" i="5" l="1"/>
  <c r="I14" i="5"/>
  <c r="H14" i="5"/>
  <c r="J13" i="5"/>
  <c r="I13" i="5"/>
  <c r="H13" i="5"/>
  <c r="J23" i="5"/>
  <c r="I23" i="5"/>
  <c r="H23" i="5"/>
  <c r="J20" i="5"/>
  <c r="I20" i="5"/>
  <c r="H20" i="5"/>
  <c r="G15" i="5"/>
  <c r="J17" i="5"/>
  <c r="J15" i="5" s="1"/>
  <c r="I17" i="5"/>
  <c r="H17" i="5"/>
  <c r="J16" i="5"/>
  <c r="I16" i="5"/>
  <c r="H16" i="5"/>
  <c r="H11" i="5"/>
  <c r="H12" i="5"/>
  <c r="H10" i="5"/>
  <c r="C23" i="5"/>
  <c r="D23" i="5" s="1"/>
  <c r="E23" i="5" s="1"/>
  <c r="C22" i="5"/>
  <c r="C21" i="5"/>
  <c r="E21" i="1"/>
  <c r="E22" i="1"/>
  <c r="E20" i="1"/>
  <c r="E18" i="5"/>
  <c r="E15" i="5" s="1"/>
  <c r="C18" i="5"/>
  <c r="D18" i="5" s="1"/>
  <c r="D15" i="5" s="1"/>
  <c r="C13" i="5"/>
  <c r="C11" i="5"/>
  <c r="C12" i="5"/>
  <c r="C10" i="5"/>
  <c r="C12" i="6"/>
  <c r="C24" i="6" s="1"/>
  <c r="D12" i="6"/>
  <c r="D24" i="6" s="1"/>
  <c r="E12" i="6"/>
  <c r="E24" i="6" s="1"/>
  <c r="B12" i="6"/>
  <c r="B24" i="6" s="1"/>
  <c r="I15" i="5" l="1"/>
  <c r="C20" i="5"/>
  <c r="H15" i="5"/>
  <c r="D21" i="5"/>
  <c r="C15" i="5"/>
  <c r="D22" i="5"/>
  <c r="D20" i="5" l="1"/>
  <c r="E21" i="5"/>
  <c r="E22" i="5"/>
  <c r="J12" i="1"/>
  <c r="H8" i="1"/>
  <c r="G8" i="1"/>
  <c r="E20" i="5" l="1"/>
  <c r="C8" i="1"/>
  <c r="B8" i="1"/>
  <c r="I11" i="5" l="1"/>
  <c r="J11" i="5" s="1"/>
  <c r="I12" i="5"/>
  <c r="J12" i="5" s="1"/>
  <c r="I10" i="5"/>
  <c r="J10" i="5" s="1"/>
  <c r="D13" i="5"/>
  <c r="E13" i="5" s="1"/>
  <c r="D11" i="5"/>
  <c r="E11" i="5" s="1"/>
  <c r="D12" i="5"/>
  <c r="E12" i="5" s="1"/>
  <c r="D10" i="5"/>
  <c r="E10" i="5" s="1"/>
  <c r="F23" i="2"/>
  <c r="G23" i="2"/>
  <c r="H23" i="2"/>
  <c r="C18" i="1" l="1"/>
  <c r="D14" i="1"/>
  <c r="B14" i="1"/>
  <c r="B18" i="1" s="1"/>
  <c r="B31" i="1" s="1"/>
  <c r="E31" i="1" s="1"/>
  <c r="D19" i="1"/>
  <c r="B19" i="1"/>
  <c r="E19" i="1" l="1"/>
  <c r="J22" i="1"/>
  <c r="H14" i="1"/>
  <c r="J14" i="1" s="1"/>
  <c r="I14" i="1"/>
  <c r="G14" i="1"/>
  <c r="J19" i="5" l="1"/>
  <c r="I19" i="5"/>
  <c r="H19" i="5"/>
  <c r="G19" i="5"/>
  <c r="J9" i="5"/>
  <c r="I9" i="5"/>
  <c r="H9" i="5"/>
  <c r="G9" i="5"/>
  <c r="E9" i="5"/>
  <c r="D9" i="5"/>
  <c r="C9" i="5"/>
  <c r="C19" i="5" s="1"/>
  <c r="C32" i="5" s="1"/>
  <c r="N23" i="2"/>
  <c r="M23" i="2"/>
  <c r="L23" i="2"/>
  <c r="K23" i="2"/>
  <c r="J23" i="2"/>
  <c r="I23" i="2"/>
  <c r="E23" i="2"/>
  <c r="D23" i="2"/>
  <c r="C23" i="2"/>
  <c r="O22" i="2"/>
  <c r="O21" i="2"/>
  <c r="O20" i="2"/>
  <c r="O19" i="2"/>
  <c r="I31" i="1"/>
  <c r="J19" i="1"/>
  <c r="G18" i="1"/>
  <c r="J18" i="1" s="1"/>
  <c r="E17" i="1"/>
  <c r="E16" i="1"/>
  <c r="E15" i="1"/>
  <c r="E12" i="1"/>
  <c r="E11" i="1"/>
  <c r="E10" i="1"/>
  <c r="E9" i="1"/>
  <c r="O23" i="2" l="1"/>
  <c r="E19" i="5"/>
  <c r="E32" i="5" s="1"/>
  <c r="D19" i="5"/>
  <c r="D32" i="5" s="1"/>
  <c r="I22" i="5"/>
  <c r="I32" i="5" s="1"/>
  <c r="E8" i="1"/>
  <c r="E14" i="1"/>
  <c r="J22" i="5"/>
  <c r="J32" i="5" s="1"/>
  <c r="H22" i="5"/>
  <c r="H32" i="5" s="1"/>
  <c r="G22" i="5"/>
  <c r="G32" i="5" s="1"/>
  <c r="G21" i="1"/>
  <c r="G31" i="1" s="1"/>
  <c r="J8" i="1"/>
  <c r="J21" i="1" s="1"/>
  <c r="J31" i="1" s="1"/>
  <c r="H21" i="1"/>
  <c r="H31" i="1" s="1"/>
  <c r="E18" i="1" l="1"/>
</calcChain>
</file>

<file path=xl/sharedStrings.xml><?xml version="1.0" encoding="utf-8"?>
<sst xmlns="http://schemas.openxmlformats.org/spreadsheetml/2006/main" count="240" uniqueCount="146">
  <si>
    <t>Előterjesztés 2. melléklete</t>
  </si>
  <si>
    <t>Ezer Ft-ban</t>
  </si>
  <si>
    <t xml:space="preserve">Költségvetési bevételek
</t>
  </si>
  <si>
    <t xml:space="preserve">Költségvetési kiadások
</t>
  </si>
  <si>
    <t xml:space="preserve">e r e d e t i   e l ő i r á n y z a t
</t>
  </si>
  <si>
    <t xml:space="preserve">kötelező
feladatellátás
</t>
  </si>
  <si>
    <t xml:space="preserve">önként
vállalt feladat
</t>
  </si>
  <si>
    <t xml:space="preserve">államigazgatási feladat
</t>
  </si>
  <si>
    <t xml:space="preserve">Mindösszesen
</t>
  </si>
  <si>
    <t xml:space="preserve">1. Működési költségvetés
</t>
  </si>
  <si>
    <t xml:space="preserve">1.1. Működési bevételek
</t>
  </si>
  <si>
    <t xml:space="preserve">1.1. Személyi juttatások
</t>
  </si>
  <si>
    <t>1.2. Közhatalmi bevételek</t>
  </si>
  <si>
    <t xml:space="preserve">1.2. Munkaadókat terhelő járulékok és szociális
hozzájárulási adó
</t>
  </si>
  <si>
    <t xml:space="preserve">1.3.  Működési támogatások
</t>
  </si>
  <si>
    <t xml:space="preserve">1.3. Dologi kiadások és egyéb folyó kiadások
</t>
  </si>
  <si>
    <t xml:space="preserve">1.4. Egyéb működési bevételek
</t>
  </si>
  <si>
    <t>1.4.Ellátottak pénzbeli juttatásai</t>
  </si>
  <si>
    <t xml:space="preserve">1.5. Egyéb működési célú kiadások
</t>
  </si>
  <si>
    <t xml:space="preserve">2. Felhalmozási költségvetés
</t>
  </si>
  <si>
    <t xml:space="preserve">2.1. Felhalmozási és tőke jellegű bevételek
</t>
  </si>
  <si>
    <t xml:space="preserve">2.1. Beruházási kiadások ÁFÁ-val
</t>
  </si>
  <si>
    <t xml:space="preserve">2.2. Felhalmozási támogatások
</t>
  </si>
  <si>
    <t xml:space="preserve">2.2. Felújítási kiadások ÁFÁ-val
</t>
  </si>
  <si>
    <t xml:space="preserve">2.3. Egyéb felhalmozási bevételek
</t>
  </si>
  <si>
    <t xml:space="preserve">2.3. Egyéb felhalmozási kiadások
</t>
  </si>
  <si>
    <t xml:space="preserve">3. Költségvetési bevételek összesen (1.+2.)
</t>
  </si>
  <si>
    <t xml:space="preserve">3. Tartalékok
</t>
  </si>
  <si>
    <t xml:space="preserve">4. Finanszírozási bevételek
</t>
  </si>
  <si>
    <t xml:space="preserve">3.1. Általános tartalék
</t>
  </si>
  <si>
    <t xml:space="preserve">4.1. Belső finanszírozás bevételei
</t>
  </si>
  <si>
    <t xml:space="preserve">3.2. Céltartalék
</t>
  </si>
  <si>
    <t xml:space="preserve">4.1.1. Költségvetési maradvány igénybevétele
</t>
  </si>
  <si>
    <t xml:space="preserve">4. Költségvetési kiadások összesen (1.+2.+3.)
</t>
  </si>
  <si>
    <t xml:space="preserve">4.1.1.1. Működési célra
</t>
  </si>
  <si>
    <t xml:space="preserve">5. Finanszírozási kiadások
</t>
  </si>
  <si>
    <t xml:space="preserve">4.1.1.2. Felhalmozási célra
</t>
  </si>
  <si>
    <t xml:space="preserve">4.1.2. Vállalkozási maradvány igénybevétele
</t>
  </si>
  <si>
    <t xml:space="preserve">4.2. Külső finanszírozás bevételei
</t>
  </si>
  <si>
    <t xml:space="preserve">4.2.1. Hosszú lejáratú hitelek, kölcsönök felvétele
</t>
  </si>
  <si>
    <t xml:space="preserve">4.2.2. Likviditási célú hitelek, kölcsönök felvétele
</t>
  </si>
  <si>
    <t xml:space="preserve">4.2.3. Rövid lejáratú hitelek, kölcsönök felvétele
</t>
  </si>
  <si>
    <t xml:space="preserve">4.2.4. Értékpapírok kibocsátása
</t>
  </si>
  <si>
    <t xml:space="preserve">5. Függő, átfutó, kiegyenlítő bevételek
</t>
  </si>
  <si>
    <t xml:space="preserve">6. Függő átfutó, kiegyenlítő kiadások
</t>
  </si>
  <si>
    <t xml:space="preserve">6. BEVÉTELEK ÖSSZESEN
</t>
  </si>
  <si>
    <t xml:space="preserve">7. KIADÁSOK ÖSSZESEN
</t>
  </si>
  <si>
    <t>Előterjesztés 3. melléklete</t>
  </si>
  <si>
    <t xml:space="preserve">BEVÉTELI ELŐIRÁNYZAT FELHASZNÁLÁS ALAKULÁSA
</t>
  </si>
  <si>
    <t xml:space="preserve">Január
</t>
  </si>
  <si>
    <t xml:space="preserve">Február
</t>
  </si>
  <si>
    <t xml:space="preserve">Március
</t>
  </si>
  <si>
    <t xml:space="preserve">Április
</t>
  </si>
  <si>
    <t xml:space="preserve">Május
</t>
  </si>
  <si>
    <t xml:space="preserve">Június
</t>
  </si>
  <si>
    <t xml:space="preserve">Július
</t>
  </si>
  <si>
    <t xml:space="preserve">Augusztus
</t>
  </si>
  <si>
    <t xml:space="preserve">Szeptember
</t>
  </si>
  <si>
    <t xml:space="preserve">Október
</t>
  </si>
  <si>
    <t xml:space="preserve">November
</t>
  </si>
  <si>
    <t xml:space="preserve">December
</t>
  </si>
  <si>
    <t xml:space="preserve">ÖSSZESEN
</t>
  </si>
  <si>
    <t xml:space="preserve">Működési bevételek
</t>
  </si>
  <si>
    <t>Közhatalmi bevételek</t>
  </si>
  <si>
    <t xml:space="preserve">Működési támogatások
</t>
  </si>
  <si>
    <t xml:space="preserve">Egyéb működési bevételek
</t>
  </si>
  <si>
    <t xml:space="preserve">Felhalmozási és tőke jellegű bevételek
</t>
  </si>
  <si>
    <t xml:space="preserve">Felhalmozási támogatások
</t>
  </si>
  <si>
    <t xml:space="preserve">Egyéb felhalmozási bevételek
</t>
  </si>
  <si>
    <t xml:space="preserve">Finanszírozási bevételek
</t>
  </si>
  <si>
    <t xml:space="preserve">KIADÁSI ELŐIRÁNYZAT FELHASZNÁLÁS ALAKULÁSA
</t>
  </si>
  <si>
    <t xml:space="preserve">Működési kiadások
</t>
  </si>
  <si>
    <t xml:space="preserve">Felhalmozási kiadások
</t>
  </si>
  <si>
    <t xml:space="preserve">Tartalékok
</t>
  </si>
  <si>
    <t xml:space="preserve">Finanszírozási kiadások
</t>
  </si>
  <si>
    <t>Előterjesztés 4. melléklete</t>
  </si>
  <si>
    <t>Kimutatás a közvetett támogatásokról</t>
  </si>
  <si>
    <t xml:space="preserve">Jogcím
</t>
  </si>
  <si>
    <t xml:space="preserve">Összeg
</t>
  </si>
  <si>
    <t xml:space="preserve">1. Ellátottak térítési díjának illetve kártérítésének méltányosságból történő elengedésének összege
</t>
  </si>
  <si>
    <t xml:space="preserve">2. lakosság részére lakásépítéshez, lakásfelújításhoz nyújtott kölcsönök elengedésének összege
</t>
  </si>
  <si>
    <t xml:space="preserve">4. Helyiségek, eszközök hasznosításából származó bevételből nyújtott kedvezmény, mentesség összege
</t>
  </si>
  <si>
    <t xml:space="preserve">5. Egyéb nyújtott kedvezmény, vagy kölcsön elengedésének összege
Szilárd hulladék közszolgáltatási díjkedvezmény
</t>
  </si>
  <si>
    <t>Előterjesztés 5. melléklete</t>
  </si>
  <si>
    <t>Az önkormányzat hitelállománya lejárat szerint</t>
  </si>
  <si>
    <t xml:space="preserve">Megnevezés
</t>
  </si>
  <si>
    <t xml:space="preserve">Tárgyévet követő éven túli hosszú lejáratú kötelezettségek összesen
</t>
  </si>
  <si>
    <t xml:space="preserve">Tőketörlesztés
</t>
  </si>
  <si>
    <t xml:space="preserve"> rövid lejáratú hitelből</t>
  </si>
  <si>
    <t xml:space="preserve"> hosszú lejáratú hitelből</t>
  </si>
  <si>
    <t xml:space="preserve">Hitel kamat törlesztése
</t>
  </si>
  <si>
    <t xml:space="preserve">- rövid lejáratú hitel után
</t>
  </si>
  <si>
    <t xml:space="preserve">- hosszú lejáratú hitel után
</t>
  </si>
  <si>
    <t>Előterjesztés 6. melléklete</t>
  </si>
  <si>
    <t>Kunadacs Község Önkormányzat költségvetési évet követő három év tervezett bevételi és kiadási előirányzatok alakulása</t>
  </si>
  <si>
    <t xml:space="preserve">3. Helyi adónál, gépjármű adónál biztosított kedvezmény, mentesség összege adónemenként
</t>
  </si>
  <si>
    <t>Gépjárműadó kedvezmény (légrugó utáni)</t>
  </si>
  <si>
    <t>Gépjárműadó mentesség (mozgáskorlátozott személyek)</t>
  </si>
  <si>
    <t>adatok e Ft-ban</t>
  </si>
  <si>
    <t>M e g n e v e z é s</t>
  </si>
  <si>
    <t>Önkormányzat saját bevételei a 353/2011.(XII.30.) Korm. Rendelet 2.§ (1) alapján</t>
  </si>
  <si>
    <t xml:space="preserve"> a helyi adókból és a települési adóból származó bevétel</t>
  </si>
  <si>
    <t>az önkormányzati vagyon és az önkormányzatot megillető vagyoni értékű jog értékesítésébő és hasznosításából származó bevétel</t>
  </si>
  <si>
    <t>az osztalék, a koncessziós díj és a hozambevétel</t>
  </si>
  <si>
    <t>a tárgyi eszköz és az immateriális jószág, részvény, részesedés, vállalat értékesítéséből vagy privatizációból származó bevétel</t>
  </si>
  <si>
    <t>bírság-, pótlék- és díjbevétel</t>
  </si>
  <si>
    <t>a kezesség-,illetve garanciavállalással kapcsolatos megtérülés</t>
  </si>
  <si>
    <t>0 </t>
  </si>
  <si>
    <t>Saját bevételek összesen</t>
  </si>
  <si>
    <t xml:space="preserve">hitel, kölcsön felvétele, átvállalása </t>
  </si>
  <si>
    <t xml:space="preserve">a számvitelről szóló törvény szerinti hitelviszonyt megtestesítő értékpapír forgalomba hozatala </t>
  </si>
  <si>
    <t>váltó kibocsátása a kibocsátás</t>
  </si>
  <si>
    <t xml:space="preserve">a számviteli törvény szerinti pénzügyi lízing </t>
  </si>
  <si>
    <t>a visszavásárlási kötelezettség kikötésével megkötött adásvételi szerződés eladói félként történő megkötése-ideértve a számviteli törvény szerinti valódi penziós és óvadéki repóügyleteket is</t>
  </si>
  <si>
    <t> 0</t>
  </si>
  <si>
    <t>a szerződésben kapott, legalább háromszázhatvanöt nap időtartamú halasztott fizetés, részletfizetés, és a még ki nem fizetett ellenérték</t>
  </si>
  <si>
    <t>hitelintézetek által, származékos műveletek különbözeteként az Államadósság Kezelő Központ Zrt.-nél elhelyezett fedezeti betétek</t>
  </si>
  <si>
    <t>Adósságot keletkeztető ügyletek összesen</t>
  </si>
  <si>
    <t>ÖNKORMÁNYZAT saját bevételei összesen</t>
  </si>
  <si>
    <t>ÖNKORMÁNYZAT kötelezettségei összesen</t>
  </si>
  <si>
    <t>Kunadacs Község Önkormányzata középtávú tervezés</t>
  </si>
  <si>
    <t>2022. évi eredeti ei.</t>
  </si>
  <si>
    <t>Előterjesztés 7. melléklete</t>
  </si>
  <si>
    <t xml:space="preserve">2022. év
</t>
  </si>
  <si>
    <t>2022. év</t>
  </si>
  <si>
    <t xml:space="preserve">A.
</t>
  </si>
  <si>
    <t xml:space="preserve">B.
</t>
  </si>
  <si>
    <t xml:space="preserve">C.
</t>
  </si>
  <si>
    <t xml:space="preserve">D.
</t>
  </si>
  <si>
    <t xml:space="preserve">E.
</t>
  </si>
  <si>
    <t xml:space="preserve">F.
</t>
  </si>
  <si>
    <t xml:space="preserve">G.
</t>
  </si>
  <si>
    <t xml:space="preserve">H.
</t>
  </si>
  <si>
    <t>Gjt. 5.b) Társ. Szerv, alapítvány</t>
  </si>
  <si>
    <t>Gjt. 5 a) Költségvetési szerv</t>
  </si>
  <si>
    <t xml:space="preserve">2023. év
</t>
  </si>
  <si>
    <t>2023. év</t>
  </si>
  <si>
    <t>2023. évi eredeti ei.</t>
  </si>
  <si>
    <t>A Stabilitási törvény 8.§ (2) bekezdése szerinti adósságot keletkeztető ügyleteiből eredő fizetési kötelezettségek</t>
  </si>
  <si>
    <t>2024. évi eredeti ei.</t>
  </si>
  <si>
    <t>Kunadacs Község Önkormányzat 2022. évi bevételeinek és kiadásainak mérlege</t>
  </si>
  <si>
    <t>2024. év</t>
  </si>
  <si>
    <t>2025. év</t>
  </si>
  <si>
    <t xml:space="preserve">2024. év
</t>
  </si>
  <si>
    <t xml:space="preserve">2025. év
</t>
  </si>
  <si>
    <t>2022. évi előirányzat felhasználási ütemterv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</si>
</sst>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34" x14ac:knownFonts="1">
    <font>
      <sz val="10"/>
      <name val="Times New Roman"/>
      <family val="1"/>
      <charset val="204"/>
    </font>
    <font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name val="Arial"/>
      <family val="2"/>
    </font>
    <font>
      <b/>
      <sz val="8"/>
      <color indexed="8"/>
      <name val="Times New Roman"/>
      <family val="2"/>
    </font>
    <font>
      <sz val="8"/>
      <color indexed="8"/>
      <name val="Times New Roman"/>
      <family val="2"/>
    </font>
    <font>
      <b/>
      <sz val="8"/>
      <name val="Arial"/>
      <family val="2"/>
      <charset val="238"/>
    </font>
    <font>
      <sz val="8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38"/>
    </font>
    <font>
      <b/>
      <sz val="11"/>
      <name val="Arial"/>
      <family val="2"/>
    </font>
    <font>
      <sz val="11"/>
      <color indexed="8"/>
      <name val="Times New Roman"/>
      <family val="2"/>
    </font>
    <font>
      <b/>
      <sz val="11"/>
      <color indexed="8"/>
      <name val="Times New Roman"/>
      <family val="2"/>
    </font>
    <font>
      <b/>
      <sz val="8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5">
    <xf numFmtId="0" fontId="0" fillId="0" borderId="0" xfId="0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3" fontId="6" fillId="2" borderId="3" xfId="0" applyNumberFormat="1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3" fontId="5" fillId="2" borderId="3" xfId="0" applyNumberFormat="1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left" vertical="top" wrapText="1"/>
    </xf>
    <xf numFmtId="3" fontId="9" fillId="2" borderId="3" xfId="0" applyNumberFormat="1" applyFont="1" applyFill="1" applyBorder="1" applyAlignment="1">
      <alignment horizontal="right" vertical="top" wrapText="1"/>
    </xf>
    <xf numFmtId="3" fontId="7" fillId="2" borderId="3" xfId="0" applyNumberFormat="1" applyFont="1" applyFill="1" applyBorder="1" applyAlignment="1">
      <alignment horizontal="right" vertical="top" wrapText="1"/>
    </xf>
    <xf numFmtId="164" fontId="8" fillId="2" borderId="10" xfId="0" applyNumberFormat="1" applyFont="1" applyFill="1" applyBorder="1" applyAlignment="1">
      <alignment horizontal="left" vertical="top" wrapText="1"/>
    </xf>
    <xf numFmtId="3" fontId="8" fillId="2" borderId="3" xfId="0" applyNumberFormat="1" applyFont="1" applyFill="1" applyBorder="1" applyAlignment="1">
      <alignment horizontal="right" vertical="top" wrapText="1"/>
    </xf>
    <xf numFmtId="164" fontId="8" fillId="2" borderId="3" xfId="0" applyNumberFormat="1" applyFont="1" applyFill="1" applyBorder="1" applyAlignment="1">
      <alignment horizontal="left" vertical="top" wrapText="1"/>
    </xf>
    <xf numFmtId="164" fontId="9" fillId="2" borderId="10" xfId="0" applyNumberFormat="1" applyFont="1" applyFill="1" applyBorder="1" applyAlignment="1">
      <alignment horizontal="left" vertical="top" wrapText="1"/>
    </xf>
    <xf numFmtId="3" fontId="10" fillId="2" borderId="3" xfId="0" applyNumberFormat="1" applyFont="1" applyFill="1" applyBorder="1" applyAlignment="1">
      <alignment horizontal="right" vertical="top" wrapText="1"/>
    </xf>
    <xf numFmtId="164" fontId="7" fillId="2" borderId="3" xfId="0" applyNumberFormat="1" applyFont="1" applyFill="1" applyBorder="1" applyAlignment="1">
      <alignment horizontal="left" vertical="top" wrapText="1"/>
    </xf>
    <xf numFmtId="164" fontId="8" fillId="2" borderId="14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right" vertical="top" wrapText="1"/>
    </xf>
    <xf numFmtId="0" fontId="14" fillId="2" borderId="3" xfId="0" applyFont="1" applyFill="1" applyBorder="1" applyAlignment="1">
      <alignment horizontal="right" wrapText="1"/>
    </xf>
    <xf numFmtId="0" fontId="13" fillId="2" borderId="14" xfId="0" applyFont="1" applyFill="1" applyBorder="1" applyAlignment="1">
      <alignment horizontal="left" vertical="top" wrapText="1"/>
    </xf>
    <xf numFmtId="0" fontId="13" fillId="2" borderId="17" xfId="0" applyFont="1" applyFill="1" applyBorder="1" applyAlignment="1">
      <alignment horizontal="left" vertical="top" wrapText="1"/>
    </xf>
    <xf numFmtId="164" fontId="16" fillId="2" borderId="17" xfId="0" applyNumberFormat="1" applyFont="1" applyFill="1" applyBorder="1" applyAlignment="1">
      <alignment horizontal="left" vertical="top" wrapText="1"/>
    </xf>
    <xf numFmtId="164" fontId="17" fillId="2" borderId="17" xfId="0" applyNumberFormat="1" applyFont="1" applyFill="1" applyBorder="1" applyAlignment="1">
      <alignment horizontal="left" vertical="top" wrapText="1"/>
    </xf>
    <xf numFmtId="3" fontId="11" fillId="2" borderId="3" xfId="0" applyNumberFormat="1" applyFont="1" applyFill="1" applyBorder="1" applyAlignment="1">
      <alignment horizontal="right" vertical="top" wrapText="1"/>
    </xf>
    <xf numFmtId="0" fontId="14" fillId="3" borderId="3" xfId="0" applyFont="1" applyFill="1" applyBorder="1" applyAlignment="1">
      <alignment horizontal="right" wrapText="1"/>
    </xf>
    <xf numFmtId="3" fontId="5" fillId="0" borderId="3" xfId="0" applyNumberFormat="1" applyFont="1" applyFill="1" applyBorder="1" applyAlignment="1">
      <alignment horizontal="right" vertical="top" wrapText="1"/>
    </xf>
    <xf numFmtId="3" fontId="6" fillId="0" borderId="3" xfId="0" applyNumberFormat="1" applyFont="1" applyFill="1" applyBorder="1" applyAlignment="1">
      <alignment horizontal="right" vertical="top" wrapText="1"/>
    </xf>
    <xf numFmtId="3" fontId="9" fillId="0" borderId="3" xfId="0" applyNumberFormat="1" applyFont="1" applyFill="1" applyBorder="1" applyAlignment="1">
      <alignment horizontal="right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8" fillId="0" borderId="3" xfId="0" applyNumberFormat="1" applyFont="1" applyFill="1" applyBorder="1" applyAlignment="1">
      <alignment horizontal="right" vertical="top" wrapText="1"/>
    </xf>
    <xf numFmtId="3" fontId="0" fillId="0" borderId="3" xfId="0" applyNumberFormat="1" applyFill="1" applyBorder="1" applyAlignment="1">
      <alignment horizontal="right" vertical="top" wrapText="1"/>
    </xf>
    <xf numFmtId="164" fontId="18" fillId="2" borderId="10" xfId="0" applyNumberFormat="1" applyFont="1" applyFill="1" applyBorder="1" applyAlignment="1">
      <alignment horizontal="left" vertical="top" wrapText="1"/>
    </xf>
    <xf numFmtId="0" fontId="20" fillId="0" borderId="0" xfId="0" applyFont="1" applyAlignment="1">
      <alignment vertical="center" wrapText="1"/>
    </xf>
    <xf numFmtId="0" fontId="22" fillId="0" borderId="0" xfId="0" applyFont="1" applyAlignment="1">
      <alignment vertical="center"/>
    </xf>
    <xf numFmtId="0" fontId="22" fillId="0" borderId="21" xfId="0" applyFont="1" applyBorder="1" applyAlignment="1">
      <alignment vertical="center"/>
    </xf>
    <xf numFmtId="0" fontId="23" fillId="0" borderId="25" xfId="0" applyFont="1" applyBorder="1" applyAlignment="1">
      <alignment vertical="center" wrapText="1"/>
    </xf>
    <xf numFmtId="0" fontId="23" fillId="0" borderId="24" xfId="0" applyFont="1" applyBorder="1" applyAlignment="1">
      <alignment horizontal="right" vertical="center" wrapText="1"/>
    </xf>
    <xf numFmtId="0" fontId="24" fillId="0" borderId="25" xfId="0" applyFont="1" applyBorder="1" applyAlignment="1">
      <alignment vertical="center" wrapText="1"/>
    </xf>
    <xf numFmtId="0" fontId="23" fillId="0" borderId="29" xfId="0" applyFont="1" applyBorder="1" applyAlignment="1">
      <alignment horizontal="right" vertical="center" wrapText="1"/>
    </xf>
    <xf numFmtId="3" fontId="23" fillId="0" borderId="24" xfId="0" applyNumberFormat="1" applyFont="1" applyBorder="1" applyAlignment="1">
      <alignment horizontal="righ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0" fontId="24" fillId="0" borderId="28" xfId="0" applyFont="1" applyBorder="1" applyAlignment="1">
      <alignment vertical="center" wrapText="1"/>
    </xf>
    <xf numFmtId="0" fontId="23" fillId="0" borderId="21" xfId="0" applyFont="1" applyBorder="1" applyAlignment="1">
      <alignment horizontal="right" vertical="center" wrapText="1"/>
    </xf>
    <xf numFmtId="0" fontId="24" fillId="0" borderId="25" xfId="0" applyFont="1" applyBorder="1" applyAlignment="1">
      <alignment horizontal="center" vertical="center" wrapText="1"/>
    </xf>
    <xf numFmtId="0" fontId="25" fillId="0" borderId="0" xfId="0" applyFont="1" applyAlignment="1">
      <alignment horizontal="right" vertical="center"/>
    </xf>
    <xf numFmtId="0" fontId="26" fillId="0" borderId="3" xfId="0" applyFont="1" applyFill="1" applyBorder="1" applyAlignment="1">
      <alignment horizontal="center" vertical="top" wrapText="1"/>
    </xf>
    <xf numFmtId="164" fontId="28" fillId="0" borderId="3" xfId="0" applyNumberFormat="1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top" wrapText="1"/>
    </xf>
    <xf numFmtId="164" fontId="15" fillId="2" borderId="3" xfId="0" applyNumberFormat="1" applyFont="1" applyFill="1" applyBorder="1" applyAlignment="1">
      <alignment horizontal="righ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top" wrapText="1"/>
    </xf>
    <xf numFmtId="164" fontId="28" fillId="0" borderId="0" xfId="0" applyNumberFormat="1" applyFont="1" applyFill="1" applyBorder="1" applyAlignment="1">
      <alignment horizontal="center" vertical="top" wrapText="1"/>
    </xf>
    <xf numFmtId="0" fontId="0" fillId="0" borderId="0" xfId="0" applyBorder="1">
      <alignment vertical="top" wrapText="1"/>
    </xf>
    <xf numFmtId="0" fontId="5" fillId="2" borderId="11" xfId="0" applyFont="1" applyFill="1" applyBorder="1" applyAlignment="1">
      <alignment horizontal="left" wrapText="1"/>
    </xf>
    <xf numFmtId="0" fontId="5" fillId="2" borderId="8" xfId="0" applyFont="1" applyFill="1" applyBorder="1" applyAlignment="1">
      <alignment horizontal="left" wrapText="1"/>
    </xf>
    <xf numFmtId="3" fontId="5" fillId="0" borderId="12" xfId="0" applyNumberFormat="1" applyFont="1" applyFill="1" applyBorder="1" applyAlignment="1">
      <alignment horizontal="right" wrapText="1"/>
    </xf>
    <xf numFmtId="3" fontId="5" fillId="0" borderId="13" xfId="0" applyNumberFormat="1" applyFont="1" applyFill="1" applyBorder="1" applyAlignment="1">
      <alignment horizontal="right" wrapText="1"/>
    </xf>
    <xf numFmtId="3" fontId="0" fillId="0" borderId="12" xfId="0" applyNumberFormat="1" applyFill="1" applyBorder="1" applyAlignment="1">
      <alignment horizontal="right" vertical="top" wrapText="1"/>
    </xf>
    <xf numFmtId="3" fontId="0" fillId="0" borderId="13" xfId="0" applyNumberFormat="1" applyFill="1" applyBorder="1" applyAlignment="1">
      <alignment horizontal="right" vertical="top" wrapText="1"/>
    </xf>
    <xf numFmtId="3" fontId="7" fillId="2" borderId="12" xfId="0" applyNumberFormat="1" applyFont="1" applyFill="1" applyBorder="1" applyAlignment="1">
      <alignment horizontal="right" wrapText="1"/>
    </xf>
    <xf numFmtId="3" fontId="7" fillId="2" borderId="13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30" fillId="2" borderId="2" xfId="0" applyFont="1" applyFill="1" applyBorder="1" applyAlignment="1">
      <alignment horizontal="center" wrapText="1"/>
    </xf>
    <xf numFmtId="0" fontId="30" fillId="2" borderId="5" xfId="0" applyFont="1" applyFill="1" applyBorder="1" applyAlignment="1">
      <alignment horizontal="center" wrapText="1"/>
    </xf>
    <xf numFmtId="0" fontId="30" fillId="2" borderId="8" xfId="0" applyFont="1" applyFill="1" applyBorder="1" applyAlignment="1">
      <alignment horizontal="center" wrapText="1"/>
    </xf>
    <xf numFmtId="0" fontId="31" fillId="2" borderId="4" xfId="0" applyFont="1" applyFill="1" applyBorder="1" applyAlignment="1">
      <alignment horizontal="center" wrapText="1"/>
    </xf>
    <xf numFmtId="0" fontId="31" fillId="2" borderId="7" xfId="0" applyFont="1" applyFill="1" applyBorder="1" applyAlignment="1">
      <alignment horizontal="center" wrapText="1"/>
    </xf>
    <xf numFmtId="0" fontId="31" fillId="2" borderId="9" xfId="0" applyFont="1" applyFill="1" applyBorder="1" applyAlignment="1">
      <alignment horizontal="center" wrapText="1"/>
    </xf>
    <xf numFmtId="0" fontId="29" fillId="2" borderId="6" xfId="0" applyFont="1" applyFill="1" applyBorder="1" applyAlignment="1">
      <alignment horizontal="center" vertical="top" wrapText="1"/>
    </xf>
    <xf numFmtId="0" fontId="29" fillId="2" borderId="3" xfId="0" applyFont="1" applyFill="1" applyBorder="1" applyAlignment="1">
      <alignment horizontal="center" vertical="top" wrapText="1"/>
    </xf>
    <xf numFmtId="0" fontId="26" fillId="0" borderId="15" xfId="0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top" wrapText="1"/>
    </xf>
    <xf numFmtId="0" fontId="27" fillId="0" borderId="15" xfId="0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horizontal="center" vertical="top" wrapText="1"/>
    </xf>
    <xf numFmtId="0" fontId="26" fillId="2" borderId="6" xfId="0" applyFont="1" applyFill="1" applyBorder="1" applyAlignment="1">
      <alignment horizontal="center" vertical="top" wrapText="1"/>
    </xf>
    <xf numFmtId="0" fontId="26" fillId="2" borderId="3" xfId="0" applyFont="1" applyFill="1" applyBorder="1" applyAlignment="1">
      <alignment horizontal="center" vertical="top" wrapText="1"/>
    </xf>
    <xf numFmtId="0" fontId="27" fillId="0" borderId="15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vertical="top" wrapText="1"/>
    </xf>
    <xf numFmtId="3" fontId="0" fillId="2" borderId="4" xfId="0" applyNumberFormat="1" applyFill="1" applyBorder="1" applyAlignment="1">
      <alignment horizontal="right" wrapText="1"/>
    </xf>
    <xf numFmtId="3" fontId="0" fillId="2" borderId="9" xfId="0" applyNumberFormat="1" applyFill="1" applyBorder="1" applyAlignment="1">
      <alignment horizontal="right" wrapText="1"/>
    </xf>
    <xf numFmtId="3" fontId="11" fillId="2" borderId="12" xfId="0" applyNumberFormat="1" applyFont="1" applyFill="1" applyBorder="1" applyAlignment="1">
      <alignment horizontal="right" wrapText="1"/>
    </xf>
    <xf numFmtId="3" fontId="11" fillId="2" borderId="13" xfId="0" applyNumberFormat="1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29" fillId="2" borderId="11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24" fillId="0" borderId="30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3" fontId="32" fillId="2" borderId="3" xfId="0" applyNumberFormat="1" applyFont="1" applyFill="1" applyBorder="1" applyAlignment="1">
      <alignment horizontal="right" vertical="top" wrapText="1"/>
    </xf>
    <xf numFmtId="3" fontId="7" fillId="0" borderId="12" xfId="0" applyNumberFormat="1" applyFont="1" applyFill="1" applyBorder="1" applyAlignment="1">
      <alignment horizontal="right" wrapText="1"/>
    </xf>
    <xf numFmtId="3" fontId="8" fillId="0" borderId="12" xfId="0" applyNumberFormat="1" applyFont="1" applyFill="1" applyBorder="1" applyAlignment="1">
      <alignment horizontal="right" wrapText="1"/>
    </xf>
    <xf numFmtId="3" fontId="7" fillId="0" borderId="13" xfId="0" applyNumberFormat="1" applyFont="1" applyFill="1" applyBorder="1" applyAlignment="1">
      <alignment horizontal="right" wrapText="1"/>
    </xf>
    <xf numFmtId="3" fontId="8" fillId="0" borderId="13" xfId="0" applyNumberFormat="1" applyFont="1" applyFill="1" applyBorder="1" applyAlignment="1">
      <alignment horizontal="right" wrapText="1"/>
    </xf>
    <xf numFmtId="3" fontId="32" fillId="0" borderId="3" xfId="0" applyNumberFormat="1" applyFont="1" applyFill="1" applyBorder="1" applyAlignment="1">
      <alignment horizontal="right" vertical="top" wrapText="1"/>
    </xf>
    <xf numFmtId="3" fontId="10" fillId="0" borderId="3" xfId="0" applyNumberFormat="1" applyFont="1" applyFill="1" applyBorder="1" applyAlignment="1">
      <alignment horizontal="right" vertical="top" wrapText="1"/>
    </xf>
    <xf numFmtId="3" fontId="18" fillId="0" borderId="3" xfId="0" applyNumberFormat="1" applyFont="1" applyFill="1" applyBorder="1" applyAlignment="1">
      <alignment horizontal="right" vertical="top" wrapText="1"/>
    </xf>
    <xf numFmtId="3" fontId="29" fillId="0" borderId="3" xfId="0" applyNumberFormat="1" applyFont="1" applyFill="1" applyBorder="1" applyAlignment="1">
      <alignment horizontal="right" vertical="top" wrapText="1"/>
    </xf>
    <xf numFmtId="3" fontId="18" fillId="2" borderId="3" xfId="0" applyNumberFormat="1" applyFont="1" applyFill="1" applyBorder="1" applyAlignment="1">
      <alignment horizontal="right" vertical="top" wrapText="1"/>
    </xf>
    <xf numFmtId="3" fontId="29" fillId="2" borderId="3" xfId="0" applyNumberFormat="1" applyFont="1" applyFill="1" applyBorder="1" applyAlignment="1">
      <alignment horizontal="right" vertical="top" wrapText="1"/>
    </xf>
    <xf numFmtId="164" fontId="27" fillId="0" borderId="3" xfId="0" applyNumberFormat="1" applyFont="1" applyFill="1" applyBorder="1" applyAlignment="1">
      <alignment horizontal="center" vertical="top" wrapText="1"/>
    </xf>
    <xf numFmtId="164" fontId="28" fillId="0" borderId="3" xfId="0" applyNumberFormat="1" applyFont="1" applyFill="1" applyBorder="1" applyAlignment="1">
      <alignment horizontal="left" vertical="top" wrapText="1"/>
    </xf>
    <xf numFmtId="164" fontId="26" fillId="0" borderId="3" xfId="0" applyNumberFormat="1" applyFont="1" applyFill="1" applyBorder="1" applyAlignment="1">
      <alignment horizontal="center" vertical="top" wrapText="1"/>
    </xf>
    <xf numFmtId="164" fontId="27" fillId="0" borderId="16" xfId="0" applyNumberFormat="1" applyFont="1" applyFill="1" applyBorder="1" applyAlignment="1">
      <alignment horizontal="center" vertical="top" wrapText="1"/>
    </xf>
    <xf numFmtId="0" fontId="33" fillId="0" borderId="0" xfId="0" applyFont="1" applyBorder="1">
      <alignment vertical="top" wrapText="1"/>
    </xf>
    <xf numFmtId="0" fontId="33" fillId="0" borderId="0" xfId="0" applyFont="1">
      <alignment vertical="top" wrapText="1"/>
    </xf>
    <xf numFmtId="164" fontId="27" fillId="0" borderId="10" xfId="0" applyNumberFormat="1" applyFont="1" applyFill="1" applyBorder="1" applyAlignment="1">
      <alignment horizontal="center" vertical="top" wrapText="1"/>
    </xf>
    <xf numFmtId="164" fontId="27" fillId="0" borderId="0" xfId="0" applyNumberFormat="1" applyFont="1" applyFill="1" applyBorder="1" applyAlignment="1">
      <alignment horizontal="center" vertical="top" wrapText="1"/>
    </xf>
    <xf numFmtId="164" fontId="27" fillId="0" borderId="14" xfId="0" applyNumberFormat="1" applyFont="1" applyFill="1" applyBorder="1" applyAlignment="1">
      <alignment horizontal="center" vertical="top" wrapText="1"/>
    </xf>
    <xf numFmtId="164" fontId="26" fillId="0" borderId="3" xfId="0" applyNumberFormat="1" applyFont="1" applyFill="1" applyBorder="1" applyAlignment="1">
      <alignment horizontal="left" vertical="top" wrapText="1"/>
    </xf>
    <xf numFmtId="3" fontId="23" fillId="0" borderId="24" xfId="0" applyNumberFormat="1" applyFont="1" applyFill="1" applyBorder="1" applyAlignment="1">
      <alignment horizontal="right" vertical="center" wrapText="1"/>
    </xf>
    <xf numFmtId="0" fontId="23" fillId="0" borderId="24" xfId="0" applyFont="1" applyFill="1" applyBorder="1" applyAlignment="1">
      <alignment horizontal="right" vertical="center" wrapText="1"/>
    </xf>
    <xf numFmtId="3" fontId="23" fillId="0" borderId="27" xfId="0" applyNumberFormat="1" applyFont="1" applyFill="1" applyBorder="1" applyAlignment="1">
      <alignment horizontal="right" vertical="center" wrapText="1"/>
    </xf>
    <xf numFmtId="164" fontId="2" fillId="0" borderId="3" xfId="0" applyNumberFormat="1" applyFont="1" applyFill="1" applyBorder="1" applyAlignment="1">
      <alignment horizontal="righ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zoomScale="140" zoomScaleNormal="140" workbookViewId="0">
      <selection activeCell="K18" sqref="K18"/>
    </sheetView>
  </sheetViews>
  <sheetFormatPr defaultColWidth="9.33203125" defaultRowHeight="13.2" x14ac:dyDescent="0.25"/>
  <cols>
    <col min="1" max="1" width="39.33203125" customWidth="1"/>
    <col min="2" max="2" width="11.33203125" customWidth="1"/>
    <col min="3" max="3" width="8.33203125" customWidth="1"/>
    <col min="4" max="4" width="7.33203125" customWidth="1"/>
    <col min="5" max="5" width="11.33203125" customWidth="1"/>
    <col min="6" max="6" width="36.6640625" customWidth="1"/>
    <col min="7" max="7" width="11.44140625" customWidth="1"/>
    <col min="8" max="8" width="10.33203125" customWidth="1"/>
    <col min="9" max="9" width="8.77734375" customWidth="1"/>
    <col min="10" max="10" width="12.109375" customWidth="1"/>
  </cols>
  <sheetData>
    <row r="1" spans="1:10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</row>
    <row r="3" spans="1:10" ht="14.25" customHeight="1" x14ac:dyDescent="0.25">
      <c r="A3" s="69" t="s">
        <v>140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ht="15" customHeight="1" x14ac:dyDescent="0.25">
      <c r="I4" s="70" t="s">
        <v>1</v>
      </c>
      <c r="J4" s="70"/>
    </row>
    <row r="5" spans="1:10" ht="11.1" customHeight="1" x14ac:dyDescent="0.25">
      <c r="A5" s="71" t="s">
        <v>2</v>
      </c>
      <c r="B5" s="57" t="s">
        <v>125</v>
      </c>
      <c r="C5" s="57" t="s">
        <v>126</v>
      </c>
      <c r="D5" s="57" t="s">
        <v>127</v>
      </c>
      <c r="E5" s="57" t="s">
        <v>128</v>
      </c>
      <c r="F5" s="74" t="s">
        <v>3</v>
      </c>
      <c r="G5" s="57" t="s">
        <v>129</v>
      </c>
      <c r="H5" s="57" t="s">
        <v>130</v>
      </c>
      <c r="I5" s="57" t="s">
        <v>131</v>
      </c>
      <c r="J5" s="57" t="s">
        <v>132</v>
      </c>
    </row>
    <row r="6" spans="1:10" ht="11.1" customHeight="1" x14ac:dyDescent="0.25">
      <c r="A6" s="72"/>
      <c r="B6" s="77" t="s">
        <v>4</v>
      </c>
      <c r="C6" s="77"/>
      <c r="D6" s="77"/>
      <c r="E6" s="78"/>
      <c r="F6" s="75"/>
      <c r="G6" s="77" t="s">
        <v>4</v>
      </c>
      <c r="H6" s="77"/>
      <c r="I6" s="77"/>
      <c r="J6" s="78"/>
    </row>
    <row r="7" spans="1:10" ht="33.75" customHeight="1" x14ac:dyDescent="0.25">
      <c r="A7" s="73"/>
      <c r="B7" s="57" t="s">
        <v>5</v>
      </c>
      <c r="C7" s="57" t="s">
        <v>6</v>
      </c>
      <c r="D7" s="57" t="s">
        <v>7</v>
      </c>
      <c r="E7" s="57" t="s">
        <v>8</v>
      </c>
      <c r="F7" s="76"/>
      <c r="G7" s="57" t="s">
        <v>5</v>
      </c>
      <c r="H7" s="57" t="s">
        <v>6</v>
      </c>
      <c r="I7" s="57" t="s">
        <v>7</v>
      </c>
      <c r="J7" s="57" t="s">
        <v>8</v>
      </c>
    </row>
    <row r="8" spans="1:10" ht="11.1" customHeight="1" x14ac:dyDescent="0.25">
      <c r="A8" s="1" t="s">
        <v>9</v>
      </c>
      <c r="B8" s="30">
        <f>B9+B10+B11+B12</f>
        <v>228248</v>
      </c>
      <c r="C8" s="30">
        <f>C9+C10+C11+C12</f>
        <v>1080</v>
      </c>
      <c r="D8" s="30"/>
      <c r="E8" s="30">
        <f>E9+E10+E11+E12</f>
        <v>229328</v>
      </c>
      <c r="F8" s="3" t="s">
        <v>9</v>
      </c>
      <c r="G8" s="2">
        <f>G9+G10+G11+G12+G13</f>
        <v>228172</v>
      </c>
      <c r="H8" s="2">
        <f>H9+H10+H11+H12+H13</f>
        <v>18682</v>
      </c>
      <c r="I8" s="2"/>
      <c r="J8" s="119">
        <f t="shared" ref="J8" si="0">G8+H8+I8</f>
        <v>246854</v>
      </c>
    </row>
    <row r="9" spans="1:10" ht="11.1" customHeight="1" x14ac:dyDescent="0.25">
      <c r="A9" s="4" t="s">
        <v>10</v>
      </c>
      <c r="B9" s="29">
        <v>18678</v>
      </c>
      <c r="C9" s="29"/>
      <c r="D9" s="29"/>
      <c r="E9" s="30">
        <f>B9+C9+D9</f>
        <v>18678</v>
      </c>
      <c r="F9" s="6" t="s">
        <v>11</v>
      </c>
      <c r="G9" s="29">
        <v>127515</v>
      </c>
      <c r="H9" s="29">
        <v>7296</v>
      </c>
      <c r="I9" s="29"/>
      <c r="J9" s="117">
        <f>G9+H9+I9</f>
        <v>134811</v>
      </c>
    </row>
    <row r="10" spans="1:10" ht="25.5" customHeight="1" x14ac:dyDescent="0.25">
      <c r="A10" s="4" t="s">
        <v>12</v>
      </c>
      <c r="B10" s="29">
        <v>27042</v>
      </c>
      <c r="C10" s="34"/>
      <c r="D10" s="34"/>
      <c r="E10" s="30">
        <f>B10+C10+D10</f>
        <v>27042</v>
      </c>
      <c r="F10" s="6" t="s">
        <v>13</v>
      </c>
      <c r="G10" s="29">
        <v>16519</v>
      </c>
      <c r="H10" s="29">
        <v>1030</v>
      </c>
      <c r="I10" s="29"/>
      <c r="J10" s="117">
        <f>G10+H10+I10</f>
        <v>17549</v>
      </c>
    </row>
    <row r="11" spans="1:10" ht="11.1" customHeight="1" x14ac:dyDescent="0.25">
      <c r="A11" s="4" t="s">
        <v>14</v>
      </c>
      <c r="B11" s="29">
        <v>182528</v>
      </c>
      <c r="C11" s="34"/>
      <c r="D11" s="29"/>
      <c r="E11" s="30">
        <f>B11+C11+D11</f>
        <v>182528</v>
      </c>
      <c r="F11" s="6" t="s">
        <v>15</v>
      </c>
      <c r="G11" s="29">
        <v>77013</v>
      </c>
      <c r="H11" s="29">
        <v>7590</v>
      </c>
      <c r="I11" s="29"/>
      <c r="J11" s="117">
        <f>G11+H11+I11</f>
        <v>84603</v>
      </c>
    </row>
    <row r="12" spans="1:10" ht="11.1" customHeight="1" x14ac:dyDescent="0.25">
      <c r="A12" s="60" t="s">
        <v>16</v>
      </c>
      <c r="B12" s="62"/>
      <c r="C12" s="64">
        <v>1080</v>
      </c>
      <c r="D12" s="111"/>
      <c r="E12" s="112">
        <f>B12+C12+D12</f>
        <v>1080</v>
      </c>
      <c r="F12" s="7" t="s">
        <v>17</v>
      </c>
      <c r="G12" s="115">
        <v>5100</v>
      </c>
      <c r="H12" s="115"/>
      <c r="I12" s="31"/>
      <c r="J12" s="117">
        <f t="shared" ref="J12" si="1">G12+H12+I12</f>
        <v>5100</v>
      </c>
    </row>
    <row r="13" spans="1:10" ht="11.1" customHeight="1" x14ac:dyDescent="0.25">
      <c r="A13" s="61"/>
      <c r="B13" s="63"/>
      <c r="C13" s="65"/>
      <c r="D13" s="113"/>
      <c r="E13" s="114"/>
      <c r="F13" s="7" t="s">
        <v>18</v>
      </c>
      <c r="G13" s="115">
        <v>2025</v>
      </c>
      <c r="H13" s="115">
        <v>2766</v>
      </c>
      <c r="I13" s="32"/>
      <c r="J13" s="117">
        <f>G13+H13+I13</f>
        <v>4791</v>
      </c>
    </row>
    <row r="14" spans="1:10" ht="11.1" customHeight="1" x14ac:dyDescent="0.25">
      <c r="A14" s="10" t="s">
        <v>19</v>
      </c>
      <c r="B14" s="33">
        <f>SUM(B15:B17)</f>
        <v>36870</v>
      </c>
      <c r="C14" s="33">
        <f>SUM(C15:C17)</f>
        <v>0</v>
      </c>
      <c r="D14" s="33">
        <f t="shared" ref="D14:E14" si="2">SUM(D15:D17)</f>
        <v>0</v>
      </c>
      <c r="E14" s="33">
        <f t="shared" si="2"/>
        <v>36870</v>
      </c>
      <c r="F14" s="12" t="s">
        <v>19</v>
      </c>
      <c r="G14" s="115">
        <f>SUM(G15:G17)</f>
        <v>0</v>
      </c>
      <c r="H14" s="115">
        <f t="shared" ref="H14:I14" si="3">SUM(H15:H17)</f>
        <v>56919</v>
      </c>
      <c r="I14" s="32">
        <f t="shared" si="3"/>
        <v>0</v>
      </c>
      <c r="J14" s="117">
        <f>G14+H14+I14</f>
        <v>56919</v>
      </c>
    </row>
    <row r="15" spans="1:10" ht="11.1" customHeight="1" x14ac:dyDescent="0.25">
      <c r="A15" s="13" t="s">
        <v>20</v>
      </c>
      <c r="B15" s="31"/>
      <c r="C15" s="32"/>
      <c r="D15" s="32"/>
      <c r="E15" s="33">
        <f>B15+C15+D15</f>
        <v>0</v>
      </c>
      <c r="F15" s="7" t="s">
        <v>21</v>
      </c>
      <c r="G15" s="115"/>
      <c r="H15" s="115"/>
      <c r="I15" s="32"/>
      <c r="J15" s="117">
        <f>G15+H15+I15</f>
        <v>0</v>
      </c>
    </row>
    <row r="16" spans="1:10" ht="11.1" customHeight="1" x14ac:dyDescent="0.25">
      <c r="A16" s="13" t="s">
        <v>22</v>
      </c>
      <c r="B16" s="115">
        <v>36870</v>
      </c>
      <c r="C16" s="32"/>
      <c r="D16" s="32"/>
      <c r="E16" s="33">
        <f>B16+C16+D16</f>
        <v>36870</v>
      </c>
      <c r="F16" s="7" t="s">
        <v>23</v>
      </c>
      <c r="G16" s="115"/>
      <c r="H16" s="115">
        <v>56919</v>
      </c>
      <c r="I16" s="32"/>
      <c r="J16" s="117">
        <f>G16+H16+I16</f>
        <v>56919</v>
      </c>
    </row>
    <row r="17" spans="1:10" ht="11.1" customHeight="1" x14ac:dyDescent="0.25">
      <c r="A17" s="13" t="s">
        <v>24</v>
      </c>
      <c r="B17" s="32"/>
      <c r="C17" s="31"/>
      <c r="D17" s="32"/>
      <c r="E17" s="33">
        <f>B17+C17+D17</f>
        <v>0</v>
      </c>
      <c r="F17" s="7" t="s">
        <v>25</v>
      </c>
      <c r="G17" s="115"/>
      <c r="H17" s="115"/>
      <c r="I17" s="32"/>
      <c r="J17" s="117"/>
    </row>
    <row r="18" spans="1:10" ht="11.1" customHeight="1" x14ac:dyDescent="0.25">
      <c r="A18" s="10" t="s">
        <v>26</v>
      </c>
      <c r="B18" s="33">
        <f>B8+B14</f>
        <v>265118</v>
      </c>
      <c r="C18" s="33">
        <f>C8+C14</f>
        <v>1080</v>
      </c>
      <c r="D18" s="33"/>
      <c r="E18" s="33">
        <f>E8+E14</f>
        <v>266198</v>
      </c>
      <c r="F18" s="12" t="s">
        <v>27</v>
      </c>
      <c r="G18" s="118">
        <f>G20+G19</f>
        <v>93484</v>
      </c>
      <c r="H18" s="118"/>
      <c r="I18" s="32"/>
      <c r="J18" s="117">
        <f>G18+H18+I18</f>
        <v>93484</v>
      </c>
    </row>
    <row r="19" spans="1:10" ht="11.1" customHeight="1" x14ac:dyDescent="0.25">
      <c r="A19" s="10" t="s">
        <v>28</v>
      </c>
      <c r="B19" s="116">
        <f>SUM(B20:B29)</f>
        <v>0</v>
      </c>
      <c r="C19" s="116">
        <f>C21+C20</f>
        <v>226436</v>
      </c>
      <c r="D19" s="116">
        <f t="shared" ref="D19" si="4">SUM(D20:D29)</f>
        <v>0</v>
      </c>
      <c r="E19" s="116">
        <f>SUM(B19:D19)</f>
        <v>226436</v>
      </c>
      <c r="F19" s="7" t="s">
        <v>29</v>
      </c>
      <c r="G19" s="115">
        <v>93484</v>
      </c>
      <c r="H19" s="115"/>
      <c r="I19" s="32"/>
      <c r="J19" s="117">
        <f>G19+H19+I19</f>
        <v>93484</v>
      </c>
    </row>
    <row r="20" spans="1:10" ht="11.1" customHeight="1" x14ac:dyDescent="0.25">
      <c r="A20" s="13" t="s">
        <v>30</v>
      </c>
      <c r="B20" s="9"/>
      <c r="C20" s="9">
        <v>131059</v>
      </c>
      <c r="D20" s="9"/>
      <c r="E20" s="11">
        <f>SUM(B20:D20)</f>
        <v>131059</v>
      </c>
      <c r="F20" s="7" t="s">
        <v>31</v>
      </c>
      <c r="G20" s="115"/>
      <c r="H20" s="115"/>
      <c r="I20" s="32"/>
      <c r="J20" s="117"/>
    </row>
    <row r="21" spans="1:10" ht="11.1" customHeight="1" x14ac:dyDescent="0.25">
      <c r="A21" s="35" t="s">
        <v>32</v>
      </c>
      <c r="B21" s="9"/>
      <c r="C21" s="14">
        <f>C22</f>
        <v>95377</v>
      </c>
      <c r="D21" s="9"/>
      <c r="E21" s="11">
        <f t="shared" ref="E21:E22" si="5">SUM(B21:D21)</f>
        <v>95377</v>
      </c>
      <c r="F21" s="12" t="s">
        <v>33</v>
      </c>
      <c r="G21" s="118">
        <f>G8+G14+G18</f>
        <v>321656</v>
      </c>
      <c r="H21" s="118">
        <f>H8+H14+H18</f>
        <v>75601</v>
      </c>
      <c r="I21" s="33"/>
      <c r="J21" s="117">
        <f>J8+J14+J18</f>
        <v>397257</v>
      </c>
    </row>
    <row r="22" spans="1:10" ht="11.1" customHeight="1" x14ac:dyDescent="0.25">
      <c r="A22" s="13" t="s">
        <v>34</v>
      </c>
      <c r="B22" s="9"/>
      <c r="C22" s="9">
        <v>95377</v>
      </c>
      <c r="D22" s="9"/>
      <c r="E22" s="11">
        <f t="shared" si="5"/>
        <v>95377</v>
      </c>
      <c r="F22" s="12" t="s">
        <v>35</v>
      </c>
      <c r="G22" s="110">
        <v>95377</v>
      </c>
      <c r="H22" s="110"/>
      <c r="I22" s="9"/>
      <c r="J22" s="120">
        <f>SUM(G22:I22)</f>
        <v>95377</v>
      </c>
    </row>
    <row r="23" spans="1:10" ht="11.1" customHeight="1" x14ac:dyDescent="0.25">
      <c r="A23" s="13" t="s">
        <v>36</v>
      </c>
      <c r="B23" s="9"/>
      <c r="C23" s="9"/>
      <c r="D23" s="9"/>
      <c r="E23" s="11"/>
      <c r="F23" s="7"/>
      <c r="G23" s="110"/>
      <c r="H23" s="110"/>
      <c r="I23" s="9"/>
      <c r="J23" s="9"/>
    </row>
    <row r="24" spans="1:10" ht="11.1" customHeight="1" x14ac:dyDescent="0.25">
      <c r="A24" s="13" t="s">
        <v>37</v>
      </c>
      <c r="B24" s="9"/>
      <c r="C24" s="9"/>
      <c r="D24" s="9"/>
      <c r="E24" s="11"/>
      <c r="F24" s="7"/>
      <c r="G24" s="9"/>
      <c r="H24" s="9"/>
      <c r="I24" s="9"/>
      <c r="J24" s="9"/>
    </row>
    <row r="25" spans="1:10" ht="11.1" customHeight="1" x14ac:dyDescent="0.25">
      <c r="A25" s="13" t="s">
        <v>38</v>
      </c>
      <c r="B25" s="9"/>
      <c r="C25" s="11"/>
      <c r="D25" s="9"/>
      <c r="E25" s="11"/>
      <c r="F25" s="15"/>
      <c r="G25" s="9"/>
      <c r="H25" s="9"/>
      <c r="I25" s="9"/>
      <c r="J25" s="9"/>
    </row>
    <row r="26" spans="1:10" ht="11.1" customHeight="1" x14ac:dyDescent="0.25">
      <c r="A26" s="13" t="s">
        <v>39</v>
      </c>
      <c r="B26" s="9"/>
      <c r="C26" s="8"/>
      <c r="D26" s="9"/>
      <c r="E26" s="11"/>
      <c r="F26" s="15"/>
      <c r="G26" s="9"/>
      <c r="H26" s="9"/>
      <c r="I26" s="9"/>
      <c r="J26" s="9"/>
    </row>
    <row r="27" spans="1:10" ht="11.1" customHeight="1" x14ac:dyDescent="0.25">
      <c r="A27" s="13" t="s">
        <v>40</v>
      </c>
      <c r="B27" s="9"/>
      <c r="C27" s="9"/>
      <c r="D27" s="9"/>
      <c r="E27" s="11"/>
      <c r="F27" s="15"/>
      <c r="G27" s="9"/>
      <c r="H27" s="9"/>
      <c r="I27" s="9"/>
      <c r="J27" s="9"/>
    </row>
    <row r="28" spans="1:10" ht="11.1" customHeight="1" x14ac:dyDescent="0.25">
      <c r="A28" s="13" t="s">
        <v>41</v>
      </c>
      <c r="B28" s="9"/>
      <c r="C28" s="9"/>
      <c r="D28" s="9"/>
      <c r="E28" s="11"/>
      <c r="F28" s="15"/>
      <c r="G28" s="9"/>
      <c r="H28" s="9"/>
      <c r="I28" s="9"/>
      <c r="J28" s="9"/>
    </row>
    <row r="29" spans="1:10" ht="11.1" customHeight="1" x14ac:dyDescent="0.25">
      <c r="A29" s="13" t="s">
        <v>42</v>
      </c>
      <c r="B29" s="9"/>
      <c r="C29" s="9"/>
      <c r="D29" s="9"/>
      <c r="E29" s="11"/>
      <c r="F29" s="15"/>
      <c r="G29" s="9"/>
      <c r="H29" s="9"/>
      <c r="I29" s="9"/>
      <c r="J29" s="9"/>
    </row>
    <row r="30" spans="1:10" ht="11.1" customHeight="1" x14ac:dyDescent="0.25">
      <c r="A30" s="10" t="s">
        <v>43</v>
      </c>
      <c r="B30" s="9"/>
      <c r="C30" s="9"/>
      <c r="D30" s="9"/>
      <c r="E30" s="9"/>
      <c r="F30" s="12" t="s">
        <v>44</v>
      </c>
      <c r="G30" s="9"/>
      <c r="H30" s="9"/>
      <c r="I30" s="9"/>
      <c r="J30" s="9"/>
    </row>
    <row r="31" spans="1:10" ht="11.1" customHeight="1" x14ac:dyDescent="0.25">
      <c r="A31" s="16" t="s">
        <v>45</v>
      </c>
      <c r="B31" s="11">
        <f>B18+B19</f>
        <v>265118</v>
      </c>
      <c r="C31" s="11">
        <f>C18+C19</f>
        <v>227516</v>
      </c>
      <c r="D31" s="11">
        <f>D18+D19</f>
        <v>0</v>
      </c>
      <c r="E31" s="11">
        <f>SUM(B31:D31)</f>
        <v>492634</v>
      </c>
      <c r="F31" s="12" t="s">
        <v>46</v>
      </c>
      <c r="G31" s="11">
        <f>G21+G22+G30</f>
        <v>417033</v>
      </c>
      <c r="H31" s="11">
        <f>H21+H22+H30</f>
        <v>75601</v>
      </c>
      <c r="I31" s="11">
        <f t="shared" ref="I31" si="6">I21+I22+I30</f>
        <v>0</v>
      </c>
      <c r="J31" s="11">
        <f>J21+J22+J30</f>
        <v>492634</v>
      </c>
    </row>
  </sheetData>
  <mergeCells count="12">
    <mergeCell ref="A1:J1"/>
    <mergeCell ref="A3:J3"/>
    <mergeCell ref="I4:J4"/>
    <mergeCell ref="A5:A7"/>
    <mergeCell ref="F5:F7"/>
    <mergeCell ref="B6:E6"/>
    <mergeCell ref="G6:J6"/>
    <mergeCell ref="A12:A13"/>
    <mergeCell ref="B12:B13"/>
    <mergeCell ref="C12:C13"/>
    <mergeCell ref="D12:D13"/>
    <mergeCell ref="E12:E13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3"/>
  <sheetViews>
    <sheetView zoomScale="130" zoomScaleNormal="130" workbookViewId="0">
      <selection activeCell="G20" sqref="G20"/>
    </sheetView>
  </sheetViews>
  <sheetFormatPr defaultColWidth="9.33203125" defaultRowHeight="13.2" x14ac:dyDescent="0.25"/>
  <cols>
    <col min="1" max="1" width="3.33203125" customWidth="1"/>
    <col min="2" max="2" width="21.77734375" customWidth="1"/>
    <col min="3" max="3" width="7.44140625" customWidth="1"/>
    <col min="4" max="4" width="8.44140625" customWidth="1"/>
    <col min="5" max="5" width="8" customWidth="1"/>
    <col min="6" max="6" width="7.77734375" customWidth="1"/>
    <col min="7" max="7" width="8.33203125" customWidth="1"/>
    <col min="8" max="8" width="8.109375" customWidth="1"/>
    <col min="9" max="9" width="7" customWidth="1"/>
    <col min="10" max="10" width="10.77734375" customWidth="1"/>
    <col min="11" max="11" width="10.6640625" customWidth="1"/>
    <col min="12" max="12" width="8.44140625" customWidth="1"/>
    <col min="13" max="13" width="10.33203125" customWidth="1"/>
    <col min="14" max="14" width="9.77734375" customWidth="1"/>
    <col min="15" max="15" width="12.77734375" customWidth="1"/>
  </cols>
  <sheetData>
    <row r="2" spans="1:17" x14ac:dyDescent="0.25">
      <c r="A2" s="68" t="s">
        <v>47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7" ht="14.25" customHeight="1" x14ac:dyDescent="0.25">
      <c r="A3" s="69" t="s">
        <v>145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17" ht="15" customHeight="1" x14ac:dyDescent="0.25">
      <c r="N4" s="70" t="s">
        <v>1</v>
      </c>
      <c r="O4" s="70"/>
    </row>
    <row r="5" spans="1:17" ht="14.1" customHeight="1" x14ac:dyDescent="0.25">
      <c r="A5" s="84" t="s">
        <v>48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6"/>
    </row>
    <row r="6" spans="1:17" ht="12.9" customHeight="1" x14ac:dyDescent="0.25">
      <c r="A6" s="87"/>
      <c r="B6" s="88"/>
      <c r="C6" s="52" t="s">
        <v>49</v>
      </c>
      <c r="D6" s="52" t="s">
        <v>50</v>
      </c>
      <c r="E6" s="52" t="s">
        <v>51</v>
      </c>
      <c r="F6" s="52" t="s">
        <v>52</v>
      </c>
      <c r="G6" s="52" t="s">
        <v>53</v>
      </c>
      <c r="H6" s="52" t="s">
        <v>54</v>
      </c>
      <c r="I6" s="52" t="s">
        <v>55</v>
      </c>
      <c r="J6" s="52" t="s">
        <v>56</v>
      </c>
      <c r="K6" s="52" t="s">
        <v>57</v>
      </c>
      <c r="L6" s="52" t="s">
        <v>58</v>
      </c>
      <c r="M6" s="52" t="s">
        <v>59</v>
      </c>
      <c r="N6" s="52" t="s">
        <v>60</v>
      </c>
      <c r="O6" s="52" t="s">
        <v>61</v>
      </c>
    </row>
    <row r="7" spans="1:17" s="126" customFormat="1" ht="15" customHeight="1" x14ac:dyDescent="0.25">
      <c r="A7" s="124">
        <v>1</v>
      </c>
      <c r="B7" s="122" t="s">
        <v>62</v>
      </c>
      <c r="C7" s="53">
        <v>1557</v>
      </c>
      <c r="D7" s="53">
        <v>1558</v>
      </c>
      <c r="E7" s="53">
        <v>1559</v>
      </c>
      <c r="F7" s="53">
        <v>1560</v>
      </c>
      <c r="G7" s="53">
        <v>1561</v>
      </c>
      <c r="H7" s="53">
        <v>1562</v>
      </c>
      <c r="I7" s="53">
        <v>1563</v>
      </c>
      <c r="J7" s="53">
        <v>1564</v>
      </c>
      <c r="K7" s="53">
        <v>1565</v>
      </c>
      <c r="L7" s="53">
        <v>1566</v>
      </c>
      <c r="M7" s="53">
        <v>1567</v>
      </c>
      <c r="N7" s="53">
        <v>1496</v>
      </c>
      <c r="O7" s="123">
        <f>C7+D7+E7+F7+G7+H7+I7+J7+K7+L7+M7+N7</f>
        <v>18678</v>
      </c>
      <c r="P7" s="58"/>
      <c r="Q7" s="125"/>
    </row>
    <row r="8" spans="1:17" s="126" customFormat="1" ht="12.9" customHeight="1" x14ac:dyDescent="0.25">
      <c r="A8" s="127">
        <v>2</v>
      </c>
      <c r="B8" s="122" t="s">
        <v>63</v>
      </c>
      <c r="C8" s="53">
        <v>2253</v>
      </c>
      <c r="D8" s="53">
        <v>2253</v>
      </c>
      <c r="E8" s="53">
        <v>2253</v>
      </c>
      <c r="F8" s="53">
        <v>2253</v>
      </c>
      <c r="G8" s="53">
        <v>2253</v>
      </c>
      <c r="H8" s="53">
        <v>2253</v>
      </c>
      <c r="I8" s="53">
        <v>2253</v>
      </c>
      <c r="J8" s="53">
        <v>2253</v>
      </c>
      <c r="K8" s="53">
        <v>2253</v>
      </c>
      <c r="L8" s="53">
        <v>2253</v>
      </c>
      <c r="M8" s="53">
        <v>2253</v>
      </c>
      <c r="N8" s="53">
        <v>2259</v>
      </c>
      <c r="O8" s="123">
        <f>C8+D8+E8+F8+G8+H8+I8+J8+K8+L8+M8+N8</f>
        <v>27042</v>
      </c>
      <c r="Q8" s="125"/>
    </row>
    <row r="9" spans="1:17" s="126" customFormat="1" ht="12.9" customHeight="1" x14ac:dyDescent="0.25">
      <c r="A9" s="127">
        <v>3</v>
      </c>
      <c r="B9" s="122" t="s">
        <v>64</v>
      </c>
      <c r="C9" s="53">
        <v>15211</v>
      </c>
      <c r="D9" s="53">
        <v>15212</v>
      </c>
      <c r="E9" s="53">
        <v>15213</v>
      </c>
      <c r="F9" s="53">
        <v>15214</v>
      </c>
      <c r="G9" s="53">
        <v>15215</v>
      </c>
      <c r="H9" s="53">
        <v>15216</v>
      </c>
      <c r="I9" s="53">
        <v>15217</v>
      </c>
      <c r="J9" s="53">
        <v>15218</v>
      </c>
      <c r="K9" s="53">
        <v>15219</v>
      </c>
      <c r="L9" s="53">
        <v>15220</v>
      </c>
      <c r="M9" s="53">
        <v>15221</v>
      </c>
      <c r="N9" s="53">
        <v>15152</v>
      </c>
      <c r="O9" s="123">
        <f>C9+D9+E9+F9+G9+H9+I9+J9+K9+L9+M9+N9</f>
        <v>182528</v>
      </c>
      <c r="P9" s="58"/>
      <c r="Q9" s="125"/>
    </row>
    <row r="10" spans="1:17" s="126" customFormat="1" ht="12.9" customHeight="1" x14ac:dyDescent="0.25">
      <c r="A10" s="127">
        <v>4</v>
      </c>
      <c r="B10" s="122" t="s">
        <v>65</v>
      </c>
      <c r="C10" s="53">
        <v>270</v>
      </c>
      <c r="D10" s="53"/>
      <c r="E10" s="53"/>
      <c r="F10" s="53">
        <v>270</v>
      </c>
      <c r="G10" s="53"/>
      <c r="H10" s="53"/>
      <c r="I10" s="53"/>
      <c r="J10" s="53">
        <v>270</v>
      </c>
      <c r="K10" s="53"/>
      <c r="L10" s="53"/>
      <c r="M10" s="53"/>
      <c r="N10" s="53">
        <v>270</v>
      </c>
      <c r="O10" s="123">
        <f>C10+D10+E10+F10+G10+H10+I10+J10+K10+L10+M10+N10</f>
        <v>1080</v>
      </c>
      <c r="P10" s="58"/>
      <c r="Q10" s="125"/>
    </row>
    <row r="11" spans="1:17" s="126" customFormat="1" ht="14.1" customHeight="1" x14ac:dyDescent="0.25">
      <c r="A11" s="127">
        <v>5</v>
      </c>
      <c r="B11" s="122" t="s">
        <v>66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3">
        <f t="shared" ref="O11:O14" si="0">C11+D11+E11+F11+G11+H11+I11+J11+K11+L11+M11+N11</f>
        <v>0</v>
      </c>
      <c r="Q11" s="125"/>
    </row>
    <row r="12" spans="1:17" s="126" customFormat="1" ht="12.9" customHeight="1" x14ac:dyDescent="0.25">
      <c r="A12" s="127">
        <v>6</v>
      </c>
      <c r="B12" s="122" t="s">
        <v>67</v>
      </c>
      <c r="C12" s="121"/>
      <c r="D12" s="121"/>
      <c r="E12" s="121"/>
      <c r="F12" s="121">
        <v>36870</v>
      </c>
      <c r="G12" s="121"/>
      <c r="H12" s="121"/>
      <c r="I12" s="121"/>
      <c r="J12" s="121"/>
      <c r="K12" s="121"/>
      <c r="L12" s="121"/>
      <c r="M12" s="121"/>
      <c r="N12" s="121"/>
      <c r="O12" s="123">
        <f t="shared" si="0"/>
        <v>36870</v>
      </c>
      <c r="Q12" s="125"/>
    </row>
    <row r="13" spans="1:17" s="126" customFormat="1" ht="12.9" customHeight="1" x14ac:dyDescent="0.25">
      <c r="A13" s="127">
        <v>7</v>
      </c>
      <c r="B13" s="122" t="s">
        <v>68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123">
        <f t="shared" si="0"/>
        <v>0</v>
      </c>
      <c r="Q13" s="125"/>
    </row>
    <row r="14" spans="1:17" s="126" customFormat="1" ht="14.1" customHeight="1" x14ac:dyDescent="0.25">
      <c r="A14" s="127">
        <v>8</v>
      </c>
      <c r="B14" s="122" t="s">
        <v>69</v>
      </c>
      <c r="C14" s="53">
        <v>18869</v>
      </c>
      <c r="D14" s="53">
        <v>18869</v>
      </c>
      <c r="E14" s="53">
        <v>18869</v>
      </c>
      <c r="F14" s="53">
        <v>18869</v>
      </c>
      <c r="G14" s="53">
        <v>18869</v>
      </c>
      <c r="H14" s="53">
        <v>18869</v>
      </c>
      <c r="I14" s="53">
        <v>18869</v>
      </c>
      <c r="J14" s="53">
        <v>18869</v>
      </c>
      <c r="K14" s="53">
        <v>18869</v>
      </c>
      <c r="L14" s="53">
        <v>18869</v>
      </c>
      <c r="M14" s="53">
        <v>18869</v>
      </c>
      <c r="N14" s="53">
        <v>18877</v>
      </c>
      <c r="O14" s="123">
        <f t="shared" si="0"/>
        <v>226436</v>
      </c>
      <c r="P14" s="58"/>
      <c r="Q14" s="125"/>
    </row>
    <row r="15" spans="1:17" s="126" customFormat="1" ht="15" customHeight="1" x14ac:dyDescent="0.25">
      <c r="A15" s="129">
        <v>9</v>
      </c>
      <c r="B15" s="130" t="s">
        <v>61</v>
      </c>
      <c r="C15" s="123">
        <f>C7+C8+C9+C10+C11+C12+C14</f>
        <v>38160</v>
      </c>
      <c r="D15" s="123">
        <f t="shared" ref="D15:N15" si="1">D7+D8+D9+D10+D11+D12+D14</f>
        <v>37892</v>
      </c>
      <c r="E15" s="123">
        <f t="shared" si="1"/>
        <v>37894</v>
      </c>
      <c r="F15" s="123">
        <f t="shared" si="1"/>
        <v>75036</v>
      </c>
      <c r="G15" s="123">
        <f t="shared" si="1"/>
        <v>37898</v>
      </c>
      <c r="H15" s="123">
        <f t="shared" si="1"/>
        <v>37900</v>
      </c>
      <c r="I15" s="123">
        <f t="shared" si="1"/>
        <v>37902</v>
      </c>
      <c r="J15" s="123">
        <f t="shared" si="1"/>
        <v>38174</v>
      </c>
      <c r="K15" s="123">
        <f t="shared" si="1"/>
        <v>37906</v>
      </c>
      <c r="L15" s="123">
        <f t="shared" si="1"/>
        <v>37908</v>
      </c>
      <c r="M15" s="123">
        <f t="shared" si="1"/>
        <v>37910</v>
      </c>
      <c r="N15" s="123">
        <f t="shared" si="1"/>
        <v>38054</v>
      </c>
      <c r="O15" s="123">
        <f>O7+O8+O9+O10+O11+O12+O14+O13</f>
        <v>492634</v>
      </c>
    </row>
    <row r="16" spans="1:17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17" x14ac:dyDescent="0.25">
      <c r="A17" s="79" t="s">
        <v>70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1"/>
    </row>
    <row r="18" spans="1:17" ht="19.5" customHeight="1" x14ac:dyDescent="0.25">
      <c r="A18" s="82"/>
      <c r="B18" s="83"/>
      <c r="C18" s="52" t="s">
        <v>49</v>
      </c>
      <c r="D18" s="52" t="s">
        <v>50</v>
      </c>
      <c r="E18" s="52" t="s">
        <v>51</v>
      </c>
      <c r="F18" s="52" t="s">
        <v>52</v>
      </c>
      <c r="G18" s="52" t="s">
        <v>53</v>
      </c>
      <c r="H18" s="52" t="s">
        <v>54</v>
      </c>
      <c r="I18" s="52" t="s">
        <v>55</v>
      </c>
      <c r="J18" s="52" t="s">
        <v>56</v>
      </c>
      <c r="K18" s="52" t="s">
        <v>57</v>
      </c>
      <c r="L18" s="52" t="s">
        <v>58</v>
      </c>
      <c r="M18" s="52" t="s">
        <v>59</v>
      </c>
      <c r="N18" s="52" t="s">
        <v>60</v>
      </c>
      <c r="O18" s="52" t="s">
        <v>61</v>
      </c>
      <c r="Q18" s="59"/>
    </row>
    <row r="19" spans="1:17" s="126" customFormat="1" ht="15" customHeight="1" x14ac:dyDescent="0.25">
      <c r="A19" s="124">
        <v>1</v>
      </c>
      <c r="B19" s="122" t="s">
        <v>71</v>
      </c>
      <c r="C19" s="53">
        <v>20571</v>
      </c>
      <c r="D19" s="53">
        <v>20571</v>
      </c>
      <c r="E19" s="53">
        <v>20571</v>
      </c>
      <c r="F19" s="53">
        <v>20571</v>
      </c>
      <c r="G19" s="53">
        <v>20571</v>
      </c>
      <c r="H19" s="53">
        <v>20571</v>
      </c>
      <c r="I19" s="53">
        <v>20571</v>
      </c>
      <c r="J19" s="53">
        <v>20571</v>
      </c>
      <c r="K19" s="53">
        <v>20571</v>
      </c>
      <c r="L19" s="53">
        <v>20571</v>
      </c>
      <c r="M19" s="53">
        <v>20571</v>
      </c>
      <c r="N19" s="53">
        <v>20573</v>
      </c>
      <c r="O19" s="123">
        <f>C19+D19+E19+F19+G19+H19+I19+J19+K19+L19+M19+N19</f>
        <v>246854</v>
      </c>
      <c r="P19" s="58"/>
      <c r="Q19" s="125"/>
    </row>
    <row r="20" spans="1:17" s="126" customFormat="1" ht="16.5" customHeight="1" x14ac:dyDescent="0.25">
      <c r="A20" s="127">
        <v>2</v>
      </c>
      <c r="B20" s="122" t="s">
        <v>72</v>
      </c>
      <c r="C20" s="53">
        <v>4743</v>
      </c>
      <c r="D20" s="53">
        <v>4743</v>
      </c>
      <c r="E20" s="53">
        <v>4743</v>
      </c>
      <c r="F20" s="53">
        <v>4743</v>
      </c>
      <c r="G20" s="53">
        <v>4743</v>
      </c>
      <c r="H20" s="53">
        <v>4743</v>
      </c>
      <c r="I20" s="53">
        <v>4743</v>
      </c>
      <c r="J20" s="53">
        <v>4743</v>
      </c>
      <c r="K20" s="53">
        <v>4743</v>
      </c>
      <c r="L20" s="53">
        <v>4743</v>
      </c>
      <c r="M20" s="53">
        <v>4743</v>
      </c>
      <c r="N20" s="53">
        <v>4746</v>
      </c>
      <c r="O20" s="123">
        <f>C20+D20+E20+F20+G20+H20+I20+J20+K20+L20+M20+N20</f>
        <v>56919</v>
      </c>
      <c r="P20" s="58"/>
      <c r="Q20" s="125"/>
    </row>
    <row r="21" spans="1:17" s="126" customFormat="1" ht="12.75" customHeight="1" x14ac:dyDescent="0.25">
      <c r="A21" s="127">
        <v>3</v>
      </c>
      <c r="B21" s="122" t="s">
        <v>73</v>
      </c>
      <c r="C21" s="121">
        <v>7790</v>
      </c>
      <c r="D21" s="121">
        <v>7790</v>
      </c>
      <c r="E21" s="121">
        <v>7790</v>
      </c>
      <c r="F21" s="121">
        <v>7790</v>
      </c>
      <c r="G21" s="121">
        <v>7790</v>
      </c>
      <c r="H21" s="121">
        <v>7790</v>
      </c>
      <c r="I21" s="121">
        <v>7790</v>
      </c>
      <c r="J21" s="121">
        <v>7790</v>
      </c>
      <c r="K21" s="121">
        <v>7790</v>
      </c>
      <c r="L21" s="121">
        <v>7790</v>
      </c>
      <c r="M21" s="121">
        <v>7790</v>
      </c>
      <c r="N21" s="121">
        <v>7794</v>
      </c>
      <c r="O21" s="123">
        <f>C21+D21+E21+F21+G21+H21+I21+J21+K21+L21+M21+N21</f>
        <v>93484</v>
      </c>
      <c r="P21" s="128"/>
      <c r="Q21" s="125"/>
    </row>
    <row r="22" spans="1:17" s="126" customFormat="1" ht="12.75" customHeight="1" x14ac:dyDescent="0.25">
      <c r="A22" s="127">
        <v>4</v>
      </c>
      <c r="B22" s="122" t="s">
        <v>74</v>
      </c>
      <c r="C22" s="121">
        <v>7948</v>
      </c>
      <c r="D22" s="121">
        <v>7948</v>
      </c>
      <c r="E22" s="121">
        <v>7948</v>
      </c>
      <c r="F22" s="121">
        <v>7948</v>
      </c>
      <c r="G22" s="121">
        <v>7948</v>
      </c>
      <c r="H22" s="121">
        <v>7948</v>
      </c>
      <c r="I22" s="121">
        <v>7948</v>
      </c>
      <c r="J22" s="121">
        <v>7948</v>
      </c>
      <c r="K22" s="121">
        <v>7948</v>
      </c>
      <c r="L22" s="121">
        <v>7948</v>
      </c>
      <c r="M22" s="121">
        <v>7948</v>
      </c>
      <c r="N22" s="121">
        <v>7949</v>
      </c>
      <c r="O22" s="123">
        <f>C22+D22+E22+F22+G22+H22+I22+J22+K22+L22+M22+N22</f>
        <v>95377</v>
      </c>
      <c r="P22" s="128"/>
      <c r="Q22" s="125"/>
    </row>
    <row r="23" spans="1:17" s="126" customFormat="1" ht="13.8" customHeight="1" x14ac:dyDescent="0.25">
      <c r="A23" s="129">
        <v>5</v>
      </c>
      <c r="B23" s="130" t="s">
        <v>61</v>
      </c>
      <c r="C23" s="123">
        <f t="shared" ref="C23:N23" si="2">C19+C20+C21+C22</f>
        <v>41052</v>
      </c>
      <c r="D23" s="123">
        <f t="shared" si="2"/>
        <v>41052</v>
      </c>
      <c r="E23" s="123">
        <f t="shared" si="2"/>
        <v>41052</v>
      </c>
      <c r="F23" s="123">
        <f t="shared" si="2"/>
        <v>41052</v>
      </c>
      <c r="G23" s="123">
        <f t="shared" si="2"/>
        <v>41052</v>
      </c>
      <c r="H23" s="123">
        <f t="shared" si="2"/>
        <v>41052</v>
      </c>
      <c r="I23" s="123">
        <f t="shared" si="2"/>
        <v>41052</v>
      </c>
      <c r="J23" s="123">
        <f t="shared" si="2"/>
        <v>41052</v>
      </c>
      <c r="K23" s="123">
        <f t="shared" si="2"/>
        <v>41052</v>
      </c>
      <c r="L23" s="123">
        <f t="shared" si="2"/>
        <v>41052</v>
      </c>
      <c r="M23" s="123">
        <f t="shared" si="2"/>
        <v>41052</v>
      </c>
      <c r="N23" s="123">
        <f t="shared" si="2"/>
        <v>41062</v>
      </c>
      <c r="O23" s="123">
        <f>O19+O20+O21+O22</f>
        <v>492634</v>
      </c>
    </row>
  </sheetData>
  <mergeCells count="7">
    <mergeCell ref="A17:O17"/>
    <mergeCell ref="A18:B18"/>
    <mergeCell ref="A2:O2"/>
    <mergeCell ref="A3:O3"/>
    <mergeCell ref="N4:O4"/>
    <mergeCell ref="A5:O5"/>
    <mergeCell ref="A6:B6"/>
  </mergeCells>
  <pageMargins left="0.75" right="0.75" top="1" bottom="1" header="0.5" footer="0.5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2"/>
  <sheetViews>
    <sheetView workbookViewId="0">
      <selection sqref="A1:B15"/>
    </sheetView>
  </sheetViews>
  <sheetFormatPr defaultColWidth="9.33203125" defaultRowHeight="13.2" x14ac:dyDescent="0.25"/>
  <cols>
    <col min="1" max="1" width="67" customWidth="1"/>
    <col min="2" max="2" width="28.33203125" customWidth="1"/>
  </cols>
  <sheetData>
    <row r="2" spans="1:2" x14ac:dyDescent="0.25">
      <c r="A2" s="68" t="s">
        <v>75</v>
      </c>
      <c r="B2" s="68"/>
    </row>
    <row r="4" spans="1:2" ht="14.25" customHeight="1" x14ac:dyDescent="0.25">
      <c r="A4" s="69" t="s">
        <v>76</v>
      </c>
      <c r="B4" s="69"/>
    </row>
    <row r="5" spans="1:2" ht="15" customHeight="1" x14ac:dyDescent="0.25">
      <c r="B5" s="17" t="s">
        <v>1</v>
      </c>
    </row>
    <row r="6" spans="1:2" ht="39.9" customHeight="1" x14ac:dyDescent="0.25">
      <c r="A6" s="18" t="s">
        <v>77</v>
      </c>
      <c r="B6" s="19" t="s">
        <v>78</v>
      </c>
    </row>
    <row r="7" spans="1:2" ht="39.9" customHeight="1" x14ac:dyDescent="0.25">
      <c r="A7" s="20" t="s">
        <v>79</v>
      </c>
      <c r="B7" s="21"/>
    </row>
    <row r="8" spans="1:2" ht="39.9" customHeight="1" x14ac:dyDescent="0.25">
      <c r="A8" s="20" t="s">
        <v>80</v>
      </c>
      <c r="B8" s="21"/>
    </row>
    <row r="9" spans="1:2" ht="44.25" customHeight="1" x14ac:dyDescent="0.25">
      <c r="A9" s="20" t="s">
        <v>95</v>
      </c>
      <c r="B9" s="22"/>
    </row>
    <row r="10" spans="1:2" ht="21.75" customHeight="1" x14ac:dyDescent="0.25">
      <c r="A10" s="20" t="s">
        <v>96</v>
      </c>
      <c r="B10" s="28"/>
    </row>
    <row r="11" spans="1:2" ht="16.5" customHeight="1" x14ac:dyDescent="0.25">
      <c r="A11" s="20" t="s">
        <v>97</v>
      </c>
      <c r="B11" s="28"/>
    </row>
    <row r="12" spans="1:2" ht="16.5" customHeight="1" x14ac:dyDescent="0.25">
      <c r="A12" s="20" t="s">
        <v>133</v>
      </c>
      <c r="B12" s="28"/>
    </row>
    <row r="13" spans="1:2" ht="16.5" customHeight="1" x14ac:dyDescent="0.25">
      <c r="A13" s="20" t="s">
        <v>134</v>
      </c>
      <c r="B13" s="28"/>
    </row>
    <row r="14" spans="1:2" ht="39.9" customHeight="1" x14ac:dyDescent="0.25">
      <c r="A14" s="20" t="s">
        <v>81</v>
      </c>
      <c r="B14" s="21"/>
    </row>
    <row r="15" spans="1:2" ht="43.5" customHeight="1" x14ac:dyDescent="0.25">
      <c r="A15" s="23" t="s">
        <v>82</v>
      </c>
      <c r="B15" s="134">
        <v>280</v>
      </c>
    </row>
    <row r="382" spans="5:5" x14ac:dyDescent="0.25">
      <c r="E382">
        <v>0</v>
      </c>
    </row>
  </sheetData>
  <mergeCells count="2">
    <mergeCell ref="A2:B2"/>
    <mergeCell ref="A4:B4"/>
  </mergeCells>
  <pageMargins left="0.75" right="0.75" top="1" bottom="1" header="0.5" footer="0.5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workbookViewId="0">
      <selection sqref="A1:F13"/>
    </sheetView>
  </sheetViews>
  <sheetFormatPr defaultColWidth="9.33203125" defaultRowHeight="13.2" x14ac:dyDescent="0.25"/>
  <cols>
    <col min="1" max="1" width="32.109375" customWidth="1"/>
    <col min="2" max="2" width="18.109375" customWidth="1"/>
    <col min="3" max="3" width="16.44140625" customWidth="1"/>
    <col min="4" max="4" width="17.109375" customWidth="1"/>
    <col min="5" max="5" width="17.77734375" customWidth="1"/>
    <col min="6" max="6" width="39.77734375" customWidth="1"/>
  </cols>
  <sheetData>
    <row r="2" spans="1:6" x14ac:dyDescent="0.25">
      <c r="A2" s="68" t="s">
        <v>83</v>
      </c>
      <c r="B2" s="68"/>
      <c r="C2" s="68"/>
      <c r="D2" s="68"/>
      <c r="E2" s="68"/>
      <c r="F2" s="68"/>
    </row>
    <row r="4" spans="1:6" ht="14.25" customHeight="1" x14ac:dyDescent="0.25">
      <c r="A4" s="69" t="s">
        <v>84</v>
      </c>
      <c r="B4" s="69"/>
      <c r="C4" s="69"/>
      <c r="D4" s="69"/>
      <c r="E4" s="69"/>
      <c r="F4" s="69"/>
    </row>
    <row r="5" spans="1:6" ht="15" customHeight="1" x14ac:dyDescent="0.25">
      <c r="F5" s="17" t="s">
        <v>1</v>
      </c>
    </row>
    <row r="6" spans="1:6" ht="81" customHeight="1" x14ac:dyDescent="0.25">
      <c r="A6" s="56" t="s">
        <v>85</v>
      </c>
      <c r="B6" s="19" t="s">
        <v>123</v>
      </c>
      <c r="C6" s="19" t="s">
        <v>135</v>
      </c>
      <c r="D6" s="19" t="s">
        <v>143</v>
      </c>
      <c r="E6" s="19" t="s">
        <v>144</v>
      </c>
      <c r="F6" s="19" t="s">
        <v>86</v>
      </c>
    </row>
    <row r="7" spans="1:6" ht="20.100000000000001" customHeight="1" x14ac:dyDescent="0.25">
      <c r="A7" s="24" t="s">
        <v>87</v>
      </c>
      <c r="B7" s="55">
        <v>0</v>
      </c>
      <c r="C7" s="55">
        <v>0</v>
      </c>
      <c r="D7" s="55">
        <v>0</v>
      </c>
      <c r="E7" s="55">
        <v>0</v>
      </c>
      <c r="F7" s="55">
        <v>0</v>
      </c>
    </row>
    <row r="8" spans="1:6" ht="20.100000000000001" customHeight="1" x14ac:dyDescent="0.25">
      <c r="A8" s="25" t="s">
        <v>88</v>
      </c>
      <c r="B8" s="55">
        <v>0</v>
      </c>
      <c r="C8" s="55">
        <v>0</v>
      </c>
      <c r="D8" s="55">
        <v>0</v>
      </c>
      <c r="E8" s="55">
        <v>0</v>
      </c>
      <c r="F8" s="55">
        <v>0</v>
      </c>
    </row>
    <row r="9" spans="1:6" ht="20.100000000000001" customHeight="1" x14ac:dyDescent="0.25">
      <c r="A9" s="25" t="s">
        <v>89</v>
      </c>
      <c r="B9" s="55">
        <v>0</v>
      </c>
      <c r="C9" s="55">
        <v>0</v>
      </c>
      <c r="D9" s="55">
        <v>0</v>
      </c>
      <c r="E9" s="55">
        <v>0</v>
      </c>
      <c r="F9" s="55">
        <v>0</v>
      </c>
    </row>
    <row r="10" spans="1:6" ht="20.100000000000001" customHeight="1" x14ac:dyDescent="0.25">
      <c r="A10" s="25" t="s">
        <v>90</v>
      </c>
      <c r="B10" s="55">
        <v>0</v>
      </c>
      <c r="C10" s="55">
        <v>0</v>
      </c>
      <c r="D10" s="55">
        <v>0</v>
      </c>
      <c r="E10" s="55">
        <v>0</v>
      </c>
      <c r="F10" s="55">
        <v>0</v>
      </c>
    </row>
    <row r="11" spans="1:6" ht="20.100000000000001" customHeight="1" x14ac:dyDescent="0.25">
      <c r="A11" s="25" t="s">
        <v>91</v>
      </c>
      <c r="B11" s="55">
        <v>0</v>
      </c>
      <c r="C11" s="55">
        <v>0</v>
      </c>
      <c r="D11" s="55">
        <v>0</v>
      </c>
      <c r="E11" s="55">
        <v>0</v>
      </c>
      <c r="F11" s="55">
        <v>0</v>
      </c>
    </row>
    <row r="12" spans="1:6" ht="20.100000000000001" customHeight="1" x14ac:dyDescent="0.25">
      <c r="A12" s="25" t="s">
        <v>92</v>
      </c>
      <c r="B12" s="55">
        <v>0</v>
      </c>
      <c r="C12" s="55">
        <v>0</v>
      </c>
      <c r="D12" s="55">
        <v>0</v>
      </c>
      <c r="E12" s="55">
        <v>0</v>
      </c>
      <c r="F12" s="55">
        <v>0</v>
      </c>
    </row>
    <row r="13" spans="1:6" ht="20.100000000000001" customHeight="1" x14ac:dyDescent="0.25">
      <c r="A13" s="26" t="s">
        <v>8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</row>
  </sheetData>
  <mergeCells count="2">
    <mergeCell ref="A2:F2"/>
    <mergeCell ref="A4:F4"/>
  </mergeCells>
  <pageMargins left="0.75" right="0.75" top="1" bottom="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2"/>
  <sheetViews>
    <sheetView topLeftCell="B6" zoomScale="130" zoomScaleNormal="130" workbookViewId="0">
      <selection activeCell="A2" sqref="A2:J33"/>
    </sheetView>
  </sheetViews>
  <sheetFormatPr defaultColWidth="9.33203125" defaultRowHeight="13.2" x14ac:dyDescent="0.25"/>
  <cols>
    <col min="1" max="1" width="39.33203125" customWidth="1"/>
    <col min="2" max="3" width="9.6640625" customWidth="1"/>
    <col min="4" max="4" width="10.109375" customWidth="1"/>
    <col min="5" max="5" width="9.77734375" customWidth="1"/>
    <col min="6" max="6" width="35.44140625" customWidth="1"/>
    <col min="7" max="7" width="11" customWidth="1"/>
    <col min="8" max="8" width="10.33203125" customWidth="1"/>
    <col min="9" max="9" width="11.109375" customWidth="1"/>
    <col min="10" max="10" width="12.109375" customWidth="1"/>
  </cols>
  <sheetData>
    <row r="2" spans="1:10" x14ac:dyDescent="0.25">
      <c r="A2" s="68" t="s">
        <v>93</v>
      </c>
      <c r="B2" s="68"/>
      <c r="C2" s="68"/>
      <c r="D2" s="68"/>
      <c r="E2" s="68"/>
      <c r="F2" s="68"/>
      <c r="G2" s="68"/>
      <c r="H2" s="68"/>
      <c r="I2" s="68"/>
      <c r="J2" s="68"/>
    </row>
    <row r="4" spans="1:10" ht="14.25" customHeight="1" x14ac:dyDescent="0.25">
      <c r="A4" s="69" t="s">
        <v>94</v>
      </c>
      <c r="B4" s="69"/>
      <c r="C4" s="69"/>
      <c r="D4" s="69"/>
      <c r="E4" s="69"/>
      <c r="F4" s="69"/>
      <c r="G4" s="69"/>
      <c r="H4" s="69"/>
      <c r="I4" s="69"/>
      <c r="J4" s="69"/>
    </row>
    <row r="5" spans="1:10" ht="15" customHeight="1" x14ac:dyDescent="0.25">
      <c r="I5" s="70" t="s">
        <v>1</v>
      </c>
      <c r="J5" s="70"/>
    </row>
    <row r="6" spans="1:10" ht="11.1" customHeight="1" x14ac:dyDescent="0.25">
      <c r="A6" s="93" t="s">
        <v>2</v>
      </c>
      <c r="B6" s="96" t="s">
        <v>124</v>
      </c>
      <c r="C6" s="99" t="s">
        <v>136</v>
      </c>
      <c r="D6" s="96" t="s">
        <v>141</v>
      </c>
      <c r="E6" s="100" t="s">
        <v>142</v>
      </c>
      <c r="F6" s="103" t="s">
        <v>3</v>
      </c>
      <c r="G6" s="96" t="s">
        <v>124</v>
      </c>
      <c r="H6" s="96" t="s">
        <v>136</v>
      </c>
      <c r="I6" s="96" t="s">
        <v>141</v>
      </c>
      <c r="J6" s="100" t="s">
        <v>142</v>
      </c>
    </row>
    <row r="7" spans="1:10" ht="11.1" customHeight="1" x14ac:dyDescent="0.25">
      <c r="A7" s="94"/>
      <c r="B7" s="97"/>
      <c r="C7" s="97"/>
      <c r="D7" s="97"/>
      <c r="E7" s="101"/>
      <c r="F7" s="104"/>
      <c r="G7" s="97"/>
      <c r="H7" s="97"/>
      <c r="I7" s="97"/>
      <c r="J7" s="101"/>
    </row>
    <row r="8" spans="1:10" ht="27.9" customHeight="1" x14ac:dyDescent="0.25">
      <c r="A8" s="95"/>
      <c r="B8" s="98"/>
      <c r="C8" s="98"/>
      <c r="D8" s="98"/>
      <c r="E8" s="102"/>
      <c r="F8" s="105"/>
      <c r="G8" s="98"/>
      <c r="H8" s="98"/>
      <c r="I8" s="98"/>
      <c r="J8" s="102"/>
    </row>
    <row r="9" spans="1:10" ht="11.1" customHeight="1" x14ac:dyDescent="0.25">
      <c r="A9" s="1" t="s">
        <v>9</v>
      </c>
      <c r="B9" s="2">
        <f t="shared" ref="B9:E9" si="0">B10+B11+B12+B13</f>
        <v>229328</v>
      </c>
      <c r="C9" s="2">
        <f t="shared" si="0"/>
        <v>236207.84</v>
      </c>
      <c r="D9" s="2">
        <f t="shared" si="0"/>
        <v>236207.84</v>
      </c>
      <c r="E9" s="2">
        <f t="shared" si="0"/>
        <v>236207.84</v>
      </c>
      <c r="F9" s="3" t="s">
        <v>9</v>
      </c>
      <c r="G9" s="2">
        <f>G10+G11+G12+G13+G14</f>
        <v>246854</v>
      </c>
      <c r="H9" s="2">
        <f t="shared" ref="H9:J9" si="1">H10+H11+H12+H13+H14</f>
        <v>254259.62000000002</v>
      </c>
      <c r="I9" s="2">
        <f t="shared" si="1"/>
        <v>254259.62000000002</v>
      </c>
      <c r="J9" s="2">
        <f t="shared" si="1"/>
        <v>254259.62000000002</v>
      </c>
    </row>
    <row r="10" spans="1:10" ht="11.1" customHeight="1" x14ac:dyDescent="0.25">
      <c r="A10" s="4" t="s">
        <v>10</v>
      </c>
      <c r="B10" s="29">
        <v>18678</v>
      </c>
      <c r="C10" s="5">
        <f>B10*1.03</f>
        <v>19238.34</v>
      </c>
      <c r="D10" s="5">
        <f>C10</f>
        <v>19238.34</v>
      </c>
      <c r="E10" s="27">
        <f>D10</f>
        <v>19238.34</v>
      </c>
      <c r="F10" s="6" t="s">
        <v>11</v>
      </c>
      <c r="G10" s="5">
        <v>134811</v>
      </c>
      <c r="H10" s="5">
        <f>G10*1.03</f>
        <v>138855.33000000002</v>
      </c>
      <c r="I10" s="5">
        <f>H10</f>
        <v>138855.33000000002</v>
      </c>
      <c r="J10" s="27">
        <f>I10</f>
        <v>138855.33000000002</v>
      </c>
    </row>
    <row r="11" spans="1:10" ht="12" customHeight="1" x14ac:dyDescent="0.25">
      <c r="A11" s="4" t="s">
        <v>12</v>
      </c>
      <c r="B11" s="29">
        <v>27042</v>
      </c>
      <c r="C11" s="5">
        <f t="shared" ref="C11:C12" si="2">B11*1.03</f>
        <v>27853.260000000002</v>
      </c>
      <c r="D11" s="5">
        <f t="shared" ref="D11:E12" si="3">C11</f>
        <v>27853.260000000002</v>
      </c>
      <c r="E11" s="27">
        <f t="shared" si="3"/>
        <v>27853.260000000002</v>
      </c>
      <c r="F11" s="6" t="s">
        <v>13</v>
      </c>
      <c r="G11" s="5">
        <v>17549</v>
      </c>
      <c r="H11" s="5">
        <f t="shared" ref="H11:H12" si="4">G11*1.03</f>
        <v>18075.47</v>
      </c>
      <c r="I11" s="5">
        <f t="shared" ref="I11:J12" si="5">H11</f>
        <v>18075.47</v>
      </c>
      <c r="J11" s="27">
        <f t="shared" si="5"/>
        <v>18075.47</v>
      </c>
    </row>
    <row r="12" spans="1:10" ht="10.5" customHeight="1" x14ac:dyDescent="0.25">
      <c r="A12" s="4" t="s">
        <v>14</v>
      </c>
      <c r="B12" s="29">
        <v>182528</v>
      </c>
      <c r="C12" s="5">
        <f t="shared" si="2"/>
        <v>188003.84</v>
      </c>
      <c r="D12" s="5">
        <f t="shared" si="3"/>
        <v>188003.84</v>
      </c>
      <c r="E12" s="27">
        <f t="shared" si="3"/>
        <v>188003.84</v>
      </c>
      <c r="F12" s="6" t="s">
        <v>15</v>
      </c>
      <c r="G12" s="5">
        <v>84603</v>
      </c>
      <c r="H12" s="5">
        <f t="shared" si="4"/>
        <v>87141.09</v>
      </c>
      <c r="I12" s="5">
        <f t="shared" si="5"/>
        <v>87141.09</v>
      </c>
      <c r="J12" s="27">
        <f t="shared" si="5"/>
        <v>87141.09</v>
      </c>
    </row>
    <row r="13" spans="1:10" ht="15.75" customHeight="1" x14ac:dyDescent="0.25">
      <c r="A13" s="60" t="s">
        <v>16</v>
      </c>
      <c r="B13" s="62">
        <v>1080</v>
      </c>
      <c r="C13" s="89">
        <f>B13*1.03</f>
        <v>1112.4000000000001</v>
      </c>
      <c r="D13" s="66">
        <f>C13</f>
        <v>1112.4000000000001</v>
      </c>
      <c r="E13" s="91">
        <f>D13</f>
        <v>1112.4000000000001</v>
      </c>
      <c r="F13" s="7" t="s">
        <v>17</v>
      </c>
      <c r="G13" s="8">
        <v>5100</v>
      </c>
      <c r="H13" s="5">
        <f>G13*1.03</f>
        <v>5253</v>
      </c>
      <c r="I13" s="5">
        <f>G13*1.03</f>
        <v>5253</v>
      </c>
      <c r="J13" s="5">
        <f>G13*1.03</f>
        <v>5253</v>
      </c>
    </row>
    <row r="14" spans="1:10" ht="16.5" customHeight="1" x14ac:dyDescent="0.25">
      <c r="A14" s="61"/>
      <c r="B14" s="63"/>
      <c r="C14" s="90"/>
      <c r="D14" s="67"/>
      <c r="E14" s="92"/>
      <c r="F14" s="7" t="s">
        <v>18</v>
      </c>
      <c r="G14" s="9">
        <v>4791</v>
      </c>
      <c r="H14" s="9">
        <f>G14*1.03</f>
        <v>4934.7300000000005</v>
      </c>
      <c r="I14" s="9">
        <f>G14*1.03</f>
        <v>4934.7300000000005</v>
      </c>
      <c r="J14" s="9">
        <f>G14*1.03</f>
        <v>4934.7300000000005</v>
      </c>
    </row>
    <row r="15" spans="1:10" ht="11.1" customHeight="1" x14ac:dyDescent="0.25">
      <c r="A15" s="10" t="s">
        <v>19</v>
      </c>
      <c r="B15" s="33">
        <f t="shared" ref="B15:E15" si="6">B16+B17+B18</f>
        <v>36870</v>
      </c>
      <c r="C15" s="33">
        <f t="shared" si="6"/>
        <v>11061</v>
      </c>
      <c r="D15" s="33">
        <f t="shared" si="6"/>
        <v>3318.2999999999997</v>
      </c>
      <c r="E15" s="33">
        <f t="shared" si="6"/>
        <v>995.4899999999999</v>
      </c>
      <c r="F15" s="12" t="s">
        <v>19</v>
      </c>
      <c r="G15" s="14">
        <f>G16+G17</f>
        <v>56919</v>
      </c>
      <c r="H15" s="14">
        <f t="shared" ref="H15:J15" si="7">H16+H17</f>
        <v>58626.57</v>
      </c>
      <c r="I15" s="14">
        <f t="shared" si="7"/>
        <v>58626.57</v>
      </c>
      <c r="J15" s="14">
        <f t="shared" si="7"/>
        <v>58626.57</v>
      </c>
    </row>
    <row r="16" spans="1:10" ht="11.1" customHeight="1" x14ac:dyDescent="0.25">
      <c r="A16" s="13" t="s">
        <v>20</v>
      </c>
      <c r="B16" s="31"/>
      <c r="C16" s="9"/>
      <c r="D16" s="9"/>
      <c r="E16" s="11"/>
      <c r="F16" s="7" t="s">
        <v>21</v>
      </c>
      <c r="G16" s="9"/>
      <c r="H16" s="8">
        <f>G16*1.03</f>
        <v>0</v>
      </c>
      <c r="I16" s="8">
        <f>G16*1.03</f>
        <v>0</v>
      </c>
      <c r="J16" s="8">
        <f>G16*1.03</f>
        <v>0</v>
      </c>
    </row>
    <row r="17" spans="1:10" ht="11.1" customHeight="1" x14ac:dyDescent="0.25">
      <c r="A17" s="13" t="s">
        <v>22</v>
      </c>
      <c r="B17" s="32">
        <v>36870</v>
      </c>
      <c r="C17" s="9">
        <f>B17*0.3</f>
        <v>11061</v>
      </c>
      <c r="D17" s="9">
        <f t="shared" ref="D17:E17" si="8">C17*0.3</f>
        <v>3318.2999999999997</v>
      </c>
      <c r="E17" s="9">
        <f t="shared" si="8"/>
        <v>995.4899999999999</v>
      </c>
      <c r="F17" s="7" t="s">
        <v>23</v>
      </c>
      <c r="G17" s="9">
        <v>56919</v>
      </c>
      <c r="H17" s="8">
        <f>G17*1.03</f>
        <v>58626.57</v>
      </c>
      <c r="I17" s="8">
        <f>G17*1.03</f>
        <v>58626.57</v>
      </c>
      <c r="J17" s="8">
        <f>G17*1.03</f>
        <v>58626.57</v>
      </c>
    </row>
    <row r="18" spans="1:10" ht="11.1" customHeight="1" x14ac:dyDescent="0.25">
      <c r="A18" s="13" t="s">
        <v>24</v>
      </c>
      <c r="B18" s="32"/>
      <c r="C18" s="8">
        <f>B18*1.03</f>
        <v>0</v>
      </c>
      <c r="D18" s="9">
        <f>C18</f>
        <v>0</v>
      </c>
      <c r="E18" s="11">
        <f>C18</f>
        <v>0</v>
      </c>
      <c r="F18" s="7" t="s">
        <v>25</v>
      </c>
      <c r="G18" s="9"/>
      <c r="H18" s="8"/>
      <c r="I18" s="9"/>
      <c r="J18" s="2"/>
    </row>
    <row r="19" spans="1:10" ht="11.1" customHeight="1" x14ac:dyDescent="0.25">
      <c r="A19" s="10" t="s">
        <v>26</v>
      </c>
      <c r="B19" s="33">
        <f t="shared" ref="B19:E19" si="9">B9+B15</f>
        <v>266198</v>
      </c>
      <c r="C19" s="33">
        <f t="shared" si="9"/>
        <v>247268.84</v>
      </c>
      <c r="D19" s="33">
        <f t="shared" si="9"/>
        <v>239526.13999999998</v>
      </c>
      <c r="E19" s="33">
        <f t="shared" si="9"/>
        <v>237203.33</v>
      </c>
      <c r="F19" s="12" t="s">
        <v>27</v>
      </c>
      <c r="G19" s="11">
        <f>G21+G20</f>
        <v>93484</v>
      </c>
      <c r="H19" s="11">
        <f t="shared" ref="H19:J19" si="10">H21+H20</f>
        <v>96288.52</v>
      </c>
      <c r="I19" s="11">
        <f t="shared" si="10"/>
        <v>96288.52</v>
      </c>
      <c r="J19" s="11">
        <f t="shared" si="10"/>
        <v>96288.52</v>
      </c>
    </row>
    <row r="20" spans="1:10" ht="11.1" customHeight="1" x14ac:dyDescent="0.25">
      <c r="A20" s="10" t="s">
        <v>28</v>
      </c>
      <c r="B20" s="14">
        <f t="shared" ref="B20:E20" si="11">B21+B22</f>
        <v>226436</v>
      </c>
      <c r="C20" s="14">
        <f t="shared" si="11"/>
        <v>233229.08</v>
      </c>
      <c r="D20" s="14">
        <f t="shared" si="11"/>
        <v>233229.08</v>
      </c>
      <c r="E20" s="14">
        <f t="shared" si="11"/>
        <v>233229.08</v>
      </c>
      <c r="F20" s="7" t="s">
        <v>29</v>
      </c>
      <c r="G20" s="8">
        <v>93484</v>
      </c>
      <c r="H20" s="9">
        <f>G20*1.03</f>
        <v>96288.52</v>
      </c>
      <c r="I20" s="9">
        <f>G20*1.03</f>
        <v>96288.52</v>
      </c>
      <c r="J20" s="9">
        <f>G20*1.03</f>
        <v>96288.52</v>
      </c>
    </row>
    <row r="21" spans="1:10" ht="11.1" customHeight="1" x14ac:dyDescent="0.25">
      <c r="A21" s="13" t="s">
        <v>30</v>
      </c>
      <c r="B21" s="9">
        <v>131059</v>
      </c>
      <c r="C21" s="9">
        <f>B21*1.03</f>
        <v>134990.76999999999</v>
      </c>
      <c r="D21" s="9">
        <f>C21</f>
        <v>134990.76999999999</v>
      </c>
      <c r="E21" s="9">
        <f>D21</f>
        <v>134990.76999999999</v>
      </c>
      <c r="F21" s="7" t="s">
        <v>31</v>
      </c>
      <c r="G21" s="8"/>
      <c r="H21" s="8"/>
      <c r="I21" s="9"/>
      <c r="J21" s="11"/>
    </row>
    <row r="22" spans="1:10" ht="11.1" customHeight="1" x14ac:dyDescent="0.25">
      <c r="A22" s="13" t="s">
        <v>32</v>
      </c>
      <c r="B22" s="9">
        <v>95377</v>
      </c>
      <c r="C22" s="9">
        <f>B22*1.03</f>
        <v>98238.31</v>
      </c>
      <c r="D22" s="9">
        <f t="shared" ref="D22:E23" si="12">C22</f>
        <v>98238.31</v>
      </c>
      <c r="E22" s="9">
        <f t="shared" si="12"/>
        <v>98238.31</v>
      </c>
      <c r="F22" s="12" t="s">
        <v>33</v>
      </c>
      <c r="G22" s="11">
        <f>G9+G15+G19</f>
        <v>397257</v>
      </c>
      <c r="H22" s="11">
        <f t="shared" ref="H22:J22" si="13">H9+H15+H19</f>
        <v>409174.71</v>
      </c>
      <c r="I22" s="11">
        <f t="shared" si="13"/>
        <v>409174.71</v>
      </c>
      <c r="J22" s="11">
        <f t="shared" si="13"/>
        <v>409174.71</v>
      </c>
    </row>
    <row r="23" spans="1:10" ht="11.1" customHeight="1" x14ac:dyDescent="0.25">
      <c r="A23" s="13" t="s">
        <v>34</v>
      </c>
      <c r="B23" s="9">
        <v>95377</v>
      </c>
      <c r="C23" s="9">
        <f>B23*1.03</f>
        <v>98238.31</v>
      </c>
      <c r="D23" s="9">
        <f t="shared" si="12"/>
        <v>98238.31</v>
      </c>
      <c r="E23" s="9">
        <f t="shared" si="12"/>
        <v>98238.31</v>
      </c>
      <c r="F23" s="12" t="s">
        <v>35</v>
      </c>
      <c r="G23" s="9">
        <v>95377</v>
      </c>
      <c r="H23" s="9">
        <f>G23*1.03</f>
        <v>98238.31</v>
      </c>
      <c r="I23" s="9">
        <f>G23*1.03</f>
        <v>98238.31</v>
      </c>
      <c r="J23" s="9">
        <f>G23*1.03</f>
        <v>98238.31</v>
      </c>
    </row>
    <row r="24" spans="1:10" ht="11.1" customHeight="1" x14ac:dyDescent="0.25">
      <c r="A24" s="13" t="s">
        <v>36</v>
      </c>
      <c r="B24" s="9"/>
      <c r="C24" s="9"/>
      <c r="D24" s="9"/>
      <c r="E24" s="11"/>
      <c r="F24" s="7"/>
      <c r="G24" s="9"/>
      <c r="H24" s="9"/>
      <c r="I24" s="9"/>
      <c r="J24" s="9"/>
    </row>
    <row r="25" spans="1:10" ht="11.1" customHeight="1" x14ac:dyDescent="0.25">
      <c r="A25" s="13" t="s">
        <v>37</v>
      </c>
      <c r="B25" s="9"/>
      <c r="C25" s="9"/>
      <c r="D25" s="9"/>
      <c r="E25" s="11"/>
      <c r="F25" s="7"/>
      <c r="G25" s="9"/>
      <c r="H25" s="9"/>
      <c r="I25" s="9"/>
      <c r="J25" s="9"/>
    </row>
    <row r="26" spans="1:10" ht="11.1" customHeight="1" x14ac:dyDescent="0.25">
      <c r="A26" s="13" t="s">
        <v>38</v>
      </c>
      <c r="B26" s="9"/>
      <c r="C26" s="11"/>
      <c r="D26" s="9"/>
      <c r="E26" s="11"/>
      <c r="F26" s="15"/>
      <c r="G26" s="9"/>
      <c r="H26" s="9"/>
      <c r="I26" s="9"/>
      <c r="J26" s="9"/>
    </row>
    <row r="27" spans="1:10" ht="11.1" customHeight="1" x14ac:dyDescent="0.25">
      <c r="A27" s="13" t="s">
        <v>39</v>
      </c>
      <c r="B27" s="9"/>
      <c r="C27" s="8"/>
      <c r="D27" s="9"/>
      <c r="E27" s="11"/>
      <c r="F27" s="15"/>
      <c r="G27" s="9"/>
      <c r="H27" s="9"/>
      <c r="I27" s="9"/>
      <c r="J27" s="9"/>
    </row>
    <row r="28" spans="1:10" ht="11.1" customHeight="1" x14ac:dyDescent="0.25">
      <c r="A28" s="13" t="s">
        <v>40</v>
      </c>
      <c r="B28" s="9"/>
      <c r="C28" s="9"/>
      <c r="D28" s="9"/>
      <c r="E28" s="9"/>
      <c r="F28" s="15"/>
      <c r="G28" s="9"/>
      <c r="H28" s="9"/>
      <c r="I28" s="9"/>
      <c r="J28" s="9"/>
    </row>
    <row r="29" spans="1:10" ht="11.1" customHeight="1" x14ac:dyDescent="0.25">
      <c r="A29" s="13" t="s">
        <v>41</v>
      </c>
      <c r="B29" s="9"/>
      <c r="C29" s="9"/>
      <c r="D29" s="9"/>
      <c r="E29" s="9"/>
      <c r="F29" s="15"/>
      <c r="G29" s="9"/>
      <c r="H29" s="9"/>
      <c r="I29" s="9"/>
      <c r="J29" s="9"/>
    </row>
    <row r="30" spans="1:10" ht="11.1" customHeight="1" x14ac:dyDescent="0.25">
      <c r="A30" s="13" t="s">
        <v>42</v>
      </c>
      <c r="B30" s="9"/>
      <c r="C30" s="9"/>
      <c r="D30" s="9"/>
      <c r="E30" s="9"/>
      <c r="F30" s="15"/>
      <c r="G30" s="9"/>
      <c r="H30" s="9"/>
      <c r="I30" s="9"/>
      <c r="J30" s="9"/>
    </row>
    <row r="31" spans="1:10" ht="11.1" customHeight="1" x14ac:dyDescent="0.25">
      <c r="A31" s="10" t="s">
        <v>43</v>
      </c>
      <c r="B31" s="9"/>
      <c r="C31" s="9"/>
      <c r="D31" s="9"/>
      <c r="E31" s="9"/>
      <c r="F31" s="12" t="s">
        <v>44</v>
      </c>
      <c r="G31" s="9"/>
      <c r="H31" s="9"/>
      <c r="I31" s="9"/>
      <c r="J31" s="9"/>
    </row>
    <row r="32" spans="1:10" ht="11.1" customHeight="1" x14ac:dyDescent="0.25">
      <c r="A32" s="16" t="s">
        <v>45</v>
      </c>
      <c r="B32" s="11">
        <f>B19+B20</f>
        <v>492634</v>
      </c>
      <c r="C32" s="11">
        <f t="shared" ref="C32:D32" si="14">C19+C20</f>
        <v>480497.91999999998</v>
      </c>
      <c r="D32" s="11">
        <f t="shared" si="14"/>
        <v>472755.22</v>
      </c>
      <c r="E32" s="11">
        <f>E19+E20</f>
        <v>470432.41</v>
      </c>
      <c r="F32" s="12" t="s">
        <v>46</v>
      </c>
      <c r="G32" s="11">
        <f>G22+G23+G31</f>
        <v>492634</v>
      </c>
      <c r="H32" s="11">
        <f t="shared" ref="H32:J32" si="15">H22+H23+H31</f>
        <v>507413.02</v>
      </c>
      <c r="I32" s="11">
        <f t="shared" si="15"/>
        <v>507413.02</v>
      </c>
      <c r="J32" s="11">
        <f t="shared" si="15"/>
        <v>507413.02</v>
      </c>
    </row>
  </sheetData>
  <mergeCells count="18">
    <mergeCell ref="A2:J2"/>
    <mergeCell ref="A4:J4"/>
    <mergeCell ref="I5:J5"/>
    <mergeCell ref="A6:A8"/>
    <mergeCell ref="B6:B8"/>
    <mergeCell ref="C6:C8"/>
    <mergeCell ref="D6:D8"/>
    <mergeCell ref="E6:E8"/>
    <mergeCell ref="F6:F8"/>
    <mergeCell ref="G6:G8"/>
    <mergeCell ref="H6:H8"/>
    <mergeCell ref="I6:I8"/>
    <mergeCell ref="J6:J8"/>
    <mergeCell ref="A13:A14"/>
    <mergeCell ref="B13:B14"/>
    <mergeCell ref="C13:C14"/>
    <mergeCell ref="D13:D14"/>
    <mergeCell ref="E13:E14"/>
  </mergeCells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zoomScale="120" zoomScaleNormal="120" workbookViewId="0">
      <selection sqref="A1:E25"/>
    </sheetView>
  </sheetViews>
  <sheetFormatPr defaultRowHeight="13.2" x14ac:dyDescent="0.25"/>
  <cols>
    <col min="1" max="1" width="74" customWidth="1"/>
    <col min="2" max="3" width="9.77734375" bestFit="1" customWidth="1"/>
    <col min="4" max="4" width="11.77734375" customWidth="1"/>
    <col min="5" max="5" width="11.33203125" customWidth="1"/>
  </cols>
  <sheetData>
    <row r="1" spans="1:5" x14ac:dyDescent="0.25">
      <c r="C1" s="68" t="s">
        <v>122</v>
      </c>
      <c r="D1" s="68"/>
      <c r="E1" s="68"/>
    </row>
    <row r="2" spans="1:5" ht="14.4" customHeight="1" x14ac:dyDescent="0.25">
      <c r="A2" s="106" t="s">
        <v>120</v>
      </c>
      <c r="B2" s="106"/>
      <c r="C2" s="106"/>
      <c r="D2" s="106"/>
      <c r="E2" s="106"/>
    </row>
    <row r="3" spans="1:5" ht="15.6" thickBot="1" x14ac:dyDescent="0.3">
      <c r="A3" s="37"/>
      <c r="B3" s="37"/>
      <c r="C3" s="38"/>
      <c r="D3" s="37"/>
      <c r="E3" s="51" t="s">
        <v>98</v>
      </c>
    </row>
    <row r="4" spans="1:5" ht="27" thickBot="1" x14ac:dyDescent="0.3">
      <c r="A4" s="44" t="s">
        <v>99</v>
      </c>
      <c r="B4" s="46" t="s">
        <v>121</v>
      </c>
      <c r="C4" s="45" t="s">
        <v>137</v>
      </c>
      <c r="D4" s="46" t="s">
        <v>139</v>
      </c>
      <c r="E4" s="46" t="s">
        <v>139</v>
      </c>
    </row>
    <row r="5" spans="1:5" ht="24" customHeight="1" thickBot="1" x14ac:dyDescent="0.3">
      <c r="A5" s="107" t="s">
        <v>100</v>
      </c>
      <c r="B5" s="108"/>
      <c r="C5" s="108"/>
      <c r="D5" s="108"/>
      <c r="E5" s="109"/>
    </row>
    <row r="6" spans="1:5" ht="12" customHeight="1" thickBot="1" x14ac:dyDescent="0.3">
      <c r="A6" s="39" t="s">
        <v>101</v>
      </c>
      <c r="B6" s="131">
        <v>26290</v>
      </c>
      <c r="C6" s="131">
        <v>26340</v>
      </c>
      <c r="D6" s="131">
        <v>26390</v>
      </c>
      <c r="E6" s="131">
        <v>26440</v>
      </c>
    </row>
    <row r="7" spans="1:5" ht="27" thickBot="1" x14ac:dyDescent="0.3">
      <c r="A7" s="39" t="s">
        <v>102</v>
      </c>
      <c r="B7" s="132">
        <v>8441</v>
      </c>
      <c r="C7" s="132">
        <v>8441</v>
      </c>
      <c r="D7" s="132">
        <v>8441</v>
      </c>
      <c r="E7" s="132">
        <v>8441</v>
      </c>
    </row>
    <row r="8" spans="1:5" ht="13.8" thickBot="1" x14ac:dyDescent="0.3">
      <c r="A8" s="39" t="s">
        <v>103</v>
      </c>
      <c r="B8" s="132">
        <v>0</v>
      </c>
      <c r="C8" s="132">
        <v>0</v>
      </c>
      <c r="D8" s="132">
        <v>0</v>
      </c>
      <c r="E8" s="132">
        <v>0</v>
      </c>
    </row>
    <row r="9" spans="1:5" ht="28.5" customHeight="1" thickBot="1" x14ac:dyDescent="0.3">
      <c r="A9" s="39" t="s">
        <v>104</v>
      </c>
      <c r="B9" s="131">
        <v>0</v>
      </c>
      <c r="C9" s="132">
        <v>0</v>
      </c>
      <c r="D9" s="132">
        <v>0</v>
      </c>
      <c r="E9" s="132">
        <v>0</v>
      </c>
    </row>
    <row r="10" spans="1:5" ht="13.8" thickBot="1" x14ac:dyDescent="0.3">
      <c r="A10" s="39" t="s">
        <v>105</v>
      </c>
      <c r="B10" s="131">
        <v>752</v>
      </c>
      <c r="C10" s="131">
        <v>752</v>
      </c>
      <c r="D10" s="131">
        <v>752</v>
      </c>
      <c r="E10" s="131">
        <v>752</v>
      </c>
    </row>
    <row r="11" spans="1:5" ht="13.8" thickBot="1" x14ac:dyDescent="0.3">
      <c r="A11" s="39" t="s">
        <v>106</v>
      </c>
      <c r="B11" s="132" t="s">
        <v>107</v>
      </c>
      <c r="C11" s="132" t="s">
        <v>107</v>
      </c>
      <c r="D11" s="132" t="s">
        <v>107</v>
      </c>
      <c r="E11" s="132" t="s">
        <v>107</v>
      </c>
    </row>
    <row r="12" spans="1:5" ht="13.8" thickBot="1" x14ac:dyDescent="0.3">
      <c r="A12" s="47" t="s">
        <v>108</v>
      </c>
      <c r="B12" s="133">
        <f>SUM(B6:B11)</f>
        <v>35483</v>
      </c>
      <c r="C12" s="133">
        <f t="shared" ref="C12:E12" si="0">SUM(C6:C11)</f>
        <v>35533</v>
      </c>
      <c r="D12" s="133">
        <f t="shared" si="0"/>
        <v>35583</v>
      </c>
      <c r="E12" s="133">
        <f t="shared" si="0"/>
        <v>35633</v>
      </c>
    </row>
    <row r="13" spans="1:5" ht="13.8" thickBot="1" x14ac:dyDescent="0.3">
      <c r="A13" s="48"/>
      <c r="B13" s="49"/>
      <c r="C13" s="49"/>
      <c r="D13" s="49"/>
      <c r="E13" s="49"/>
    </row>
    <row r="14" spans="1:5" ht="24" customHeight="1" thickBot="1" x14ac:dyDescent="0.3">
      <c r="A14" s="50" t="s">
        <v>99</v>
      </c>
      <c r="B14" s="45" t="s">
        <v>121</v>
      </c>
      <c r="C14" s="45" t="s">
        <v>121</v>
      </c>
      <c r="D14" s="45" t="s">
        <v>137</v>
      </c>
      <c r="E14" s="45" t="s">
        <v>139</v>
      </c>
    </row>
    <row r="15" spans="1:5" ht="31.5" customHeight="1" thickBot="1" x14ac:dyDescent="0.3">
      <c r="A15" s="107" t="s">
        <v>138</v>
      </c>
      <c r="B15" s="108"/>
      <c r="C15" s="108"/>
      <c r="D15" s="108"/>
      <c r="E15" s="109"/>
    </row>
    <row r="16" spans="1:5" ht="13.8" thickBot="1" x14ac:dyDescent="0.3">
      <c r="A16" s="39" t="s">
        <v>109</v>
      </c>
      <c r="B16" s="40">
        <v>0</v>
      </c>
      <c r="C16" s="40">
        <v>0</v>
      </c>
      <c r="D16" s="40">
        <v>0</v>
      </c>
      <c r="E16" s="42">
        <v>0</v>
      </c>
    </row>
    <row r="17" spans="1:5" ht="29.25" customHeight="1" thickBot="1" x14ac:dyDescent="0.3">
      <c r="A17" s="39" t="s">
        <v>110</v>
      </c>
      <c r="B17" s="40">
        <v>0</v>
      </c>
      <c r="C17" s="40">
        <v>0</v>
      </c>
      <c r="D17" s="40">
        <v>0</v>
      </c>
      <c r="E17" s="42">
        <v>0</v>
      </c>
    </row>
    <row r="18" spans="1:5" ht="13.8" thickBot="1" x14ac:dyDescent="0.3">
      <c r="A18" s="39" t="s">
        <v>111</v>
      </c>
      <c r="B18" s="40">
        <v>0</v>
      </c>
      <c r="C18" s="40">
        <v>0</v>
      </c>
      <c r="D18" s="40">
        <v>0</v>
      </c>
      <c r="E18" s="42">
        <v>0</v>
      </c>
    </row>
    <row r="19" spans="1:5" ht="13.8" thickBot="1" x14ac:dyDescent="0.3">
      <c r="A19" s="39" t="s">
        <v>112</v>
      </c>
      <c r="B19" s="40">
        <v>0</v>
      </c>
      <c r="C19" s="40">
        <v>0</v>
      </c>
      <c r="D19" s="40" t="s">
        <v>107</v>
      </c>
      <c r="E19" s="40" t="s">
        <v>107</v>
      </c>
    </row>
    <row r="20" spans="1:5" ht="40.200000000000003" thickBot="1" x14ac:dyDescent="0.3">
      <c r="A20" s="39" t="s">
        <v>113</v>
      </c>
      <c r="B20" s="40" t="s">
        <v>107</v>
      </c>
      <c r="C20" s="40" t="s">
        <v>114</v>
      </c>
      <c r="D20" s="40" t="s">
        <v>107</v>
      </c>
      <c r="E20" s="40" t="s">
        <v>107</v>
      </c>
    </row>
    <row r="21" spans="1:5" ht="27" thickBot="1" x14ac:dyDescent="0.3">
      <c r="A21" s="39" t="s">
        <v>115</v>
      </c>
      <c r="B21" s="40" t="s">
        <v>107</v>
      </c>
      <c r="C21" s="40" t="s">
        <v>107</v>
      </c>
      <c r="D21" s="40">
        <v>0</v>
      </c>
      <c r="E21" s="40" t="s">
        <v>107</v>
      </c>
    </row>
    <row r="22" spans="1:5" ht="31.5" customHeight="1" thickBot="1" x14ac:dyDescent="0.3">
      <c r="A22" s="39" t="s">
        <v>116</v>
      </c>
      <c r="B22" s="40" t="s">
        <v>107</v>
      </c>
      <c r="C22" s="40" t="s">
        <v>107</v>
      </c>
      <c r="D22" s="40" t="s">
        <v>107</v>
      </c>
      <c r="E22" s="40" t="s">
        <v>107</v>
      </c>
    </row>
    <row r="23" spans="1:5" ht="13.8" thickBot="1" x14ac:dyDescent="0.3">
      <c r="A23" s="41" t="s">
        <v>117</v>
      </c>
      <c r="B23" s="40">
        <v>0</v>
      </c>
      <c r="C23" s="40">
        <v>0</v>
      </c>
      <c r="D23" s="40">
        <v>0</v>
      </c>
      <c r="E23" s="42">
        <v>0</v>
      </c>
    </row>
    <row r="24" spans="1:5" ht="13.8" thickBot="1" x14ac:dyDescent="0.3">
      <c r="A24" s="41" t="s">
        <v>118</v>
      </c>
      <c r="B24" s="43">
        <f>B12</f>
        <v>35483</v>
      </c>
      <c r="C24" s="43">
        <f t="shared" ref="C24:E24" si="1">C12</f>
        <v>35533</v>
      </c>
      <c r="D24" s="43">
        <f t="shared" si="1"/>
        <v>35583</v>
      </c>
      <c r="E24" s="43">
        <f t="shared" si="1"/>
        <v>35633</v>
      </c>
    </row>
    <row r="25" spans="1:5" ht="13.8" thickBot="1" x14ac:dyDescent="0.3">
      <c r="A25" s="41" t="s">
        <v>119</v>
      </c>
      <c r="B25" s="40">
        <v>0</v>
      </c>
      <c r="C25" s="40">
        <v>0</v>
      </c>
      <c r="D25" s="40">
        <v>0</v>
      </c>
      <c r="E25" s="42">
        <v>0</v>
      </c>
    </row>
    <row r="26" spans="1:5" ht="15.6" x14ac:dyDescent="0.25">
      <c r="A26" s="36"/>
    </row>
    <row r="27" spans="1:5" ht="15.6" x14ac:dyDescent="0.25">
      <c r="A27" s="36"/>
    </row>
  </sheetData>
  <mergeCells count="4">
    <mergeCell ref="A2:E2"/>
    <mergeCell ref="A5:E5"/>
    <mergeCell ref="A15:E15"/>
    <mergeCell ref="C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2.melléklet</vt:lpstr>
      <vt:lpstr>3.melléklet</vt:lpstr>
      <vt:lpstr>4.melléklet</vt:lpstr>
      <vt:lpstr>5.melléklet</vt:lpstr>
      <vt:lpstr>6.melléklet</vt:lpstr>
      <vt:lpstr>7.melléklet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2022-02-09T13:52:20Z</cp:lastPrinted>
  <dcterms:created xsi:type="dcterms:W3CDTF">2017-02-10T10:29:42Z</dcterms:created>
  <dcterms:modified xsi:type="dcterms:W3CDTF">2022-02-09T13:52:26Z</dcterms:modified>
</cp:coreProperties>
</file>